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vera\Desktop\ALEJANDRO\AVERA11\STI\1Actualización Series\2025\Series de internet\Series a Diciembre 2024 enviadas Febrero 2025\"/>
    </mc:Choice>
  </mc:AlternateContent>
  <xr:revisionPtr revIDLastSave="0" documentId="13_ncr:1_{998CE3BF-FCC7-4426-957A-BF0E84496640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ÍNDICE" sheetId="6" r:id="rId1"/>
    <sheet name="10.1.TRAF_SENT" sheetId="1" r:id="rId2"/>
    <sheet name="10.2.TRAF_BAND" sheetId="2" r:id="rId3"/>
    <sheet name="10.3.TRAF_CLI" sheetId="4" r:id="rId4"/>
    <sheet name="10.4.TRAF_EMP" sheetId="7" r:id="rId5"/>
  </sheets>
  <definedNames>
    <definedName name="_xlnm.Print_Area" localSheetId="0">ÍNDICE!$A$1:$J$13</definedName>
    <definedName name="VAR">'10.1.TRAF_SENT'!$B$83</definedName>
    <definedName name="VAR_1">'10.1.TRAF_SENT'!$B$84</definedName>
    <definedName name="VAR_2">'10.1.TRAF_SENT'!$B$85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6" i="7" l="1"/>
  <c r="P86" i="7"/>
  <c r="O86" i="7"/>
  <c r="N86" i="7"/>
  <c r="M86" i="7"/>
  <c r="L86" i="7"/>
  <c r="K86" i="7"/>
  <c r="J86" i="7"/>
  <c r="I86" i="7"/>
  <c r="H86" i="7"/>
  <c r="G86" i="7"/>
  <c r="F86" i="7"/>
  <c r="E86" i="7"/>
  <c r="P84" i="7"/>
  <c r="O84" i="7"/>
  <c r="N84" i="7"/>
  <c r="M84" i="7"/>
  <c r="L84" i="7"/>
  <c r="K84" i="7"/>
  <c r="J84" i="7"/>
  <c r="I84" i="7"/>
  <c r="H84" i="7"/>
  <c r="G84" i="7"/>
  <c r="F84" i="7"/>
  <c r="E84" i="7"/>
  <c r="P83" i="7"/>
  <c r="O83" i="7"/>
  <c r="N83" i="7"/>
  <c r="M83" i="7"/>
  <c r="L83" i="7"/>
  <c r="K83" i="7"/>
  <c r="J83" i="7"/>
  <c r="I83" i="7"/>
  <c r="H83" i="7"/>
  <c r="G83" i="7"/>
  <c r="F83" i="7"/>
  <c r="E83" i="7"/>
  <c r="D86" i="7"/>
  <c r="D84" i="7"/>
  <c r="D83" i="7"/>
  <c r="F84" i="4"/>
  <c r="E84" i="4"/>
  <c r="F83" i="4"/>
  <c r="E83" i="4"/>
  <c r="D84" i="4"/>
  <c r="D83" i="4"/>
  <c r="E84" i="2"/>
  <c r="E83" i="2"/>
  <c r="D84" i="2"/>
  <c r="D83" i="2"/>
  <c r="E84" i="1"/>
  <c r="E83" i="1"/>
  <c r="D84" i="1"/>
  <c r="D83" i="1"/>
  <c r="Q82" i="7" l="1"/>
  <c r="G82" i="4"/>
  <c r="F82" i="2"/>
  <c r="F82" i="1"/>
  <c r="G82" i="1"/>
  <c r="Q80" i="7"/>
  <c r="Q81" i="7"/>
  <c r="G80" i="4"/>
  <c r="G81" i="4"/>
  <c r="F80" i="2"/>
  <c r="F81" i="2"/>
  <c r="F80" i="1"/>
  <c r="F81" i="1"/>
  <c r="Q77" i="7"/>
  <c r="Q78" i="7"/>
  <c r="Q79" i="7"/>
  <c r="G77" i="4"/>
  <c r="G78" i="4"/>
  <c r="G79" i="4"/>
  <c r="F77" i="2"/>
  <c r="F78" i="2"/>
  <c r="F79" i="2"/>
  <c r="F77" i="1"/>
  <c r="F78" i="1"/>
  <c r="F79" i="1"/>
  <c r="B85" i="7"/>
  <c r="B84" i="7"/>
  <c r="B83" i="7"/>
  <c r="B85" i="4"/>
  <c r="B84" i="4"/>
  <c r="B83" i="4"/>
  <c r="B85" i="2"/>
  <c r="B84" i="2"/>
  <c r="B83" i="2"/>
  <c r="P85" i="7" l="1"/>
  <c r="O85" i="7"/>
  <c r="N85" i="7"/>
  <c r="M85" i="7"/>
  <c r="D85" i="7"/>
  <c r="L85" i="7"/>
  <c r="K85" i="7"/>
  <c r="J85" i="7"/>
  <c r="H85" i="7"/>
  <c r="G85" i="7"/>
  <c r="Q83" i="7"/>
  <c r="F85" i="7"/>
  <c r="E85" i="7"/>
  <c r="Q84" i="7"/>
  <c r="I85" i="7"/>
  <c r="Q85" i="7"/>
  <c r="G83" i="4"/>
  <c r="D85" i="4"/>
  <c r="G85" i="4"/>
  <c r="F85" i="4"/>
  <c r="E85" i="4"/>
  <c r="G84" i="4"/>
  <c r="F85" i="2"/>
  <c r="E85" i="2"/>
  <c r="F84" i="2"/>
  <c r="F83" i="2"/>
  <c r="D85" i="2"/>
  <c r="E85" i="1"/>
  <c r="F84" i="1"/>
  <c r="F83" i="1"/>
  <c r="D85" i="1"/>
  <c r="F85" i="1"/>
  <c r="Q74" i="7"/>
  <c r="Q75" i="7"/>
  <c r="Q76" i="7"/>
  <c r="G74" i="4"/>
  <c r="G75" i="4"/>
  <c r="G76" i="4"/>
  <c r="F74" i="2"/>
  <c r="F75" i="2"/>
  <c r="F76" i="2"/>
  <c r="F74" i="1"/>
  <c r="F75" i="1"/>
  <c r="F76" i="1"/>
  <c r="Q71" i="7"/>
  <c r="Q72" i="7"/>
  <c r="Q73" i="7"/>
  <c r="G71" i="4"/>
  <c r="G72" i="4"/>
  <c r="G73" i="4"/>
  <c r="F71" i="2"/>
  <c r="F72" i="2"/>
  <c r="F73" i="2"/>
  <c r="F71" i="1"/>
  <c r="F72" i="1"/>
  <c r="F73" i="1"/>
  <c r="Q68" i="7"/>
  <c r="Q69" i="7"/>
  <c r="Q70" i="7"/>
  <c r="G68" i="4"/>
  <c r="G69" i="4"/>
  <c r="G70" i="4"/>
  <c r="F68" i="2"/>
  <c r="F69" i="2"/>
  <c r="F70" i="2"/>
  <c r="F68" i="1"/>
  <c r="G80" i="1" s="1"/>
  <c r="F69" i="1"/>
  <c r="G81" i="1" s="1"/>
  <c r="F70" i="1"/>
  <c r="Q65" i="7" l="1"/>
  <c r="Q66" i="7"/>
  <c r="Q67" i="7"/>
  <c r="G65" i="4"/>
  <c r="G66" i="4"/>
  <c r="G67" i="4"/>
  <c r="F65" i="2"/>
  <c r="F66" i="2"/>
  <c r="F67" i="2"/>
  <c r="F65" i="1"/>
  <c r="G77" i="1" s="1"/>
  <c r="F66" i="1"/>
  <c r="G78" i="1" s="1"/>
  <c r="F67" i="1"/>
  <c r="G79" i="1" s="1"/>
  <c r="Q62" i="7"/>
  <c r="Q63" i="7"/>
  <c r="Q64" i="7"/>
  <c r="G62" i="4"/>
  <c r="G63" i="4"/>
  <c r="G64" i="4"/>
  <c r="F62" i="2"/>
  <c r="F63" i="2"/>
  <c r="F64" i="2"/>
  <c r="F62" i="1"/>
  <c r="G74" i="1" s="1"/>
  <c r="F63" i="1"/>
  <c r="G75" i="1" s="1"/>
  <c r="F64" i="1"/>
  <c r="G76" i="1" s="1"/>
  <c r="Q59" i="7" l="1"/>
  <c r="Q60" i="7"/>
  <c r="Q61" i="7"/>
  <c r="G59" i="4"/>
  <c r="G60" i="4"/>
  <c r="G61" i="4"/>
  <c r="F59" i="2"/>
  <c r="F60" i="2"/>
  <c r="F61" i="2"/>
  <c r="F59" i="1"/>
  <c r="F60" i="1"/>
  <c r="G72" i="1" s="1"/>
  <c r="F61" i="1"/>
  <c r="G73" i="1" s="1"/>
  <c r="G71" i="1" l="1"/>
  <c r="Q56" i="7"/>
  <c r="Q57" i="7"/>
  <c r="Q58" i="7"/>
  <c r="G56" i="4"/>
  <c r="G57" i="4"/>
  <c r="G58" i="4"/>
  <c r="F56" i="2"/>
  <c r="F57" i="2"/>
  <c r="F58" i="2"/>
  <c r="F56" i="1"/>
  <c r="G68" i="1" s="1"/>
  <c r="F57" i="1"/>
  <c r="G69" i="1" s="1"/>
  <c r="F58" i="1"/>
  <c r="G70" i="1" s="1"/>
  <c r="Q53" i="7" l="1"/>
  <c r="Q54" i="7"/>
  <c r="Q55" i="7"/>
  <c r="G53" i="4"/>
  <c r="G54" i="4"/>
  <c r="G55" i="4"/>
  <c r="F53" i="2"/>
  <c r="F54" i="2"/>
  <c r="F55" i="2"/>
  <c r="F53" i="1"/>
  <c r="G65" i="1" s="1"/>
  <c r="F54" i="1"/>
  <c r="G66" i="1" s="1"/>
  <c r="F55" i="1"/>
  <c r="G67" i="1" s="1"/>
  <c r="Q51" i="7" l="1"/>
  <c r="Q52" i="7"/>
  <c r="G51" i="4"/>
  <c r="G52" i="4"/>
  <c r="F51" i="2"/>
  <c r="F52" i="2"/>
  <c r="F51" i="1"/>
  <c r="G63" i="1" s="1"/>
  <c r="F52" i="1"/>
  <c r="G64" i="1" s="1"/>
  <c r="Q50" i="7" l="1"/>
  <c r="G50" i="4"/>
  <c r="F50" i="2"/>
  <c r="F50" i="1"/>
  <c r="G62" i="1" s="1"/>
  <c r="Q47" i="7" l="1"/>
  <c r="Q48" i="7"/>
  <c r="Q49" i="7"/>
  <c r="G47" i="4"/>
  <c r="G48" i="4"/>
  <c r="G49" i="4"/>
  <c r="F47" i="2"/>
  <c r="F48" i="2"/>
  <c r="F49" i="2"/>
  <c r="F47" i="1"/>
  <c r="F48" i="1"/>
  <c r="G60" i="1" s="1"/>
  <c r="F49" i="1"/>
  <c r="G61" i="1" s="1"/>
  <c r="G59" i="1" l="1"/>
  <c r="Q44" i="7"/>
  <c r="Q45" i="7"/>
  <c r="Q46" i="7"/>
  <c r="G44" i="4"/>
  <c r="G45" i="4"/>
  <c r="G46" i="4"/>
  <c r="F44" i="2"/>
  <c r="F45" i="2"/>
  <c r="F46" i="2"/>
  <c r="F44" i="1"/>
  <c r="F45" i="1"/>
  <c r="F46" i="1"/>
  <c r="G58" i="1" l="1"/>
  <c r="G57" i="1"/>
  <c r="G56" i="1"/>
  <c r="Q41" i="7"/>
  <c r="Q42" i="7"/>
  <c r="Q43" i="7"/>
  <c r="G41" i="4"/>
  <c r="G42" i="4"/>
  <c r="G43" i="4"/>
  <c r="F41" i="2"/>
  <c r="F42" i="2"/>
  <c r="F43" i="2"/>
  <c r="F41" i="1" l="1"/>
  <c r="G53" i="1" s="1"/>
  <c r="F42" i="1"/>
  <c r="F43" i="1"/>
  <c r="G55" i="1" l="1"/>
  <c r="G54" i="1"/>
  <c r="Q38" i="7"/>
  <c r="Q39" i="7"/>
  <c r="Q40" i="7"/>
  <c r="G38" i="4"/>
  <c r="G39" i="4"/>
  <c r="G40" i="4"/>
  <c r="F38" i="2"/>
  <c r="F39" i="2"/>
  <c r="F40" i="2"/>
  <c r="F38" i="1" l="1"/>
  <c r="G50" i="1" s="1"/>
  <c r="F39" i="1"/>
  <c r="F40" i="1"/>
  <c r="G52" i="1" s="1"/>
  <c r="G51" i="1" l="1"/>
  <c r="Q35" i="7"/>
  <c r="Q36" i="7"/>
  <c r="Q37" i="7"/>
  <c r="G35" i="4"/>
  <c r="G36" i="4"/>
  <c r="G37" i="4"/>
  <c r="F35" i="2"/>
  <c r="F36" i="2"/>
  <c r="F37" i="2"/>
  <c r="F35" i="1"/>
  <c r="F36" i="1"/>
  <c r="F37" i="1"/>
  <c r="G49" i="1" s="1"/>
  <c r="G47" i="1" l="1"/>
  <c r="G48" i="1"/>
  <c r="F22" i="1"/>
  <c r="F21" i="1"/>
  <c r="F20" i="1"/>
  <c r="F19" i="1"/>
  <c r="F18" i="1"/>
  <c r="F17" i="1"/>
  <c r="F16" i="1"/>
  <c r="F15" i="1"/>
  <c r="F14" i="1"/>
  <c r="F13" i="1"/>
  <c r="F12" i="1"/>
  <c r="F11" i="1"/>
  <c r="F34" i="1" l="1"/>
  <c r="G46" i="1" s="1"/>
  <c r="F33" i="1"/>
  <c r="G45" i="1" s="1"/>
  <c r="F32" i="1"/>
  <c r="G44" i="1" s="1"/>
  <c r="F31" i="1"/>
  <c r="G43" i="1" s="1"/>
  <c r="F30" i="1"/>
  <c r="G42" i="1" s="1"/>
  <c r="F29" i="1"/>
  <c r="G41" i="1" s="1"/>
  <c r="F28" i="1"/>
  <c r="G40" i="1" s="1"/>
  <c r="F27" i="1"/>
  <c r="G39" i="1" s="1"/>
  <c r="F26" i="1"/>
  <c r="G38" i="1" s="1"/>
  <c r="F25" i="1"/>
  <c r="G37" i="1" s="1"/>
  <c r="F24" i="1"/>
  <c r="G36" i="1" s="1"/>
  <c r="F23" i="1"/>
  <c r="G35" i="1" s="1"/>
  <c r="Q34" i="7" l="1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 l="1"/>
  <c r="G32" i="4" l="1"/>
  <c r="G33" i="4"/>
  <c r="G34" i="4"/>
  <c r="F32" i="2"/>
  <c r="F33" i="2"/>
  <c r="F34" i="2"/>
  <c r="G29" i="4" l="1"/>
  <c r="G30" i="4"/>
  <c r="G31" i="4"/>
  <c r="F29" i="2"/>
  <c r="F30" i="2"/>
  <c r="F31" i="2"/>
  <c r="G27" i="4" l="1"/>
  <c r="G28" i="4"/>
  <c r="F27" i="2"/>
  <c r="F28" i="2"/>
  <c r="G23" i="4" l="1"/>
  <c r="G24" i="4"/>
  <c r="G25" i="4"/>
  <c r="G26" i="4"/>
  <c r="F23" i="2"/>
  <c r="F24" i="2"/>
  <c r="F25" i="2"/>
  <c r="F26" i="2"/>
  <c r="G20" i="4" l="1"/>
  <c r="G21" i="4"/>
  <c r="G22" i="4"/>
  <c r="F20" i="2"/>
  <c r="F21" i="2"/>
  <c r="F22" i="2"/>
  <c r="G32" i="1"/>
  <c r="G33" i="1"/>
  <c r="G34" i="1"/>
  <c r="G17" i="4" l="1"/>
  <c r="G18" i="4"/>
  <c r="G19" i="4"/>
  <c r="F17" i="2"/>
  <c r="F18" i="2"/>
  <c r="F19" i="2"/>
  <c r="G31" i="1" l="1"/>
  <c r="G29" i="1"/>
  <c r="G30" i="1"/>
  <c r="G14" i="4"/>
  <c r="G15" i="4"/>
  <c r="G16" i="4"/>
  <c r="F14" i="2"/>
  <c r="F15" i="2"/>
  <c r="F16" i="2"/>
  <c r="G26" i="1" l="1"/>
  <c r="G28" i="1"/>
  <c r="G27" i="1"/>
  <c r="G11" i="4"/>
  <c r="G12" i="4"/>
  <c r="G13" i="4"/>
  <c r="F11" i="2"/>
  <c r="F12" i="2"/>
  <c r="F13" i="2"/>
  <c r="G25" i="1" l="1"/>
  <c r="G24" i="1"/>
  <c r="G23" i="1"/>
</calcChain>
</file>

<file path=xl/sharedStrings.xml><?xml version="1.0" encoding="utf-8"?>
<sst xmlns="http://schemas.openxmlformats.org/spreadsheetml/2006/main" count="348" uniqueCount="54">
  <si>
    <t>Año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</si>
  <si>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</si>
  <si>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</si>
  <si>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</si>
  <si>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</si>
  <si>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</si>
  <si>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</si>
  <si>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</si>
  <si>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</si>
  <si>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</si>
  <si>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</si>
  <si>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</si>
  <si>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</si>
  <si>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</si>
  <si>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TRÁFICO EN TERA BYTES (TB)</t>
  </si>
  <si>
    <t>Total</t>
  </si>
  <si>
    <t>Banda Internacional</t>
  </si>
  <si>
    <t>Banda Nacional</t>
  </si>
  <si>
    <t>Residencial</t>
  </si>
  <si>
    <t>Comercial</t>
  </si>
  <si>
    <t>Sin clasificar</t>
  </si>
  <si>
    <t>INDICE</t>
  </si>
  <si>
    <t>&gt;</t>
  </si>
  <si>
    <t xml:space="preserve"> </t>
  </si>
  <si>
    <t>Movistar</t>
  </si>
  <si>
    <t>Netline</t>
  </si>
  <si>
    <t>WOM</t>
  </si>
  <si>
    <t>% Variación 12 meses</t>
  </si>
  <si>
    <t>Mundo Pacífico</t>
  </si>
  <si>
    <t>ESTADÍSTICAS TRÁFICO DE INTERNET FIJO</t>
  </si>
  <si>
    <t xml:space="preserve">SERVICIO DE INTERNET FIJO: </t>
  </si>
  <si>
    <t>TRÁFICO DE DATOS FIJOS (TB) POR TIPO DE BANDA (NACIONAL E INTERNACIONAL).</t>
  </si>
  <si>
    <t>TRÁFICO DE DATOS FIJOS (TB) POR EMPRESA</t>
  </si>
  <si>
    <t>Entel S.A.</t>
  </si>
  <si>
    <t>Telsur</t>
  </si>
  <si>
    <t>Entelphone</t>
  </si>
  <si>
    <t>GTD Manquehue</t>
  </si>
  <si>
    <t>VTR</t>
  </si>
  <si>
    <t>Claro Serv. Empr.</t>
  </si>
  <si>
    <t>Fullcom</t>
  </si>
  <si>
    <t>Austro Internet</t>
  </si>
  <si>
    <t>10.2. TRÁFICO POR BANDA (NACIONAL E INTERNACIONAL)</t>
  </si>
  <si>
    <t>10.4. TRÁFICO POR EMPRESA</t>
  </si>
  <si>
    <t>10.1. TRÁFICO FIJO TOTAL</t>
  </si>
  <si>
    <t>Bajada (Downlink)</t>
  </si>
  <si>
    <t>Subida (Uplink)</t>
  </si>
  <si>
    <t>TRÁFICO DE DATOS FIJOS (TB) POR SENTIDO DEL TRÁFICO (SUBIDA Y BAJADA).</t>
  </si>
  <si>
    <t>TRÁFICO DE DATOS FIJOS (TB) POR TIPO DE CLIENTE</t>
  </si>
  <si>
    <t>10.3. TRÁFICO POR CLIENTE</t>
  </si>
  <si>
    <t>ACUM. ENE24-DIC24</t>
  </si>
  <si>
    <t>VAR. ACUM. ENE-DIC (2023/2024)</t>
  </si>
  <si>
    <t>PART. ACUM. ENE24-DIC24</t>
  </si>
  <si>
    <t>PART. ACUM. ENE23-DIC23</t>
  </si>
  <si>
    <t>Claro Comunic.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</si>
</sst>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164" formatCode="0.0%"/>
    <numFmt numFmtId="165" formatCode="_-* #,##0.00\ _€_-;\-* #,##0.00\ _€_-;_-* &quot;-&quot;??\ _€_-;_-@_-"/>
    <numFmt numFmtId="166" formatCode="0.000%"/>
    <numFmt numFmtId="167" formatCode="0.0000%"/>
    <numFmt numFmtId="168" formatCode="#,##0.0000000"/>
    <numFmt numFmtId="169" formatCode="#,##0_ ;\-#,##0\ "/>
    <numFmt numFmtId="170" formatCode="#,##0.000000000"/>
    <numFmt numFmtId="171" formatCode="_ * #,##0.0_ ;_ * \-#,##0.0_ ;_ * &quot;-&quot;_ ;_ @_ "/>
    <numFmt numFmtId="172" formatCode="_ * #,##0.000000_ ;_ * \-#,##0.000000_ ;_ * &quot;-&quot;_ ;_ @_ 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indexed="44"/>
      <name val="Arial"/>
      <family val="2"/>
    </font>
    <font>
      <b/>
      <sz val="9"/>
      <color indexed="44"/>
      <name val="Arial"/>
      <family val="2"/>
    </font>
    <font>
      <u/>
      <sz val="10"/>
      <color indexed="12"/>
      <name val="Arial"/>
      <family val="2"/>
    </font>
    <font>
      <b/>
      <u/>
      <sz val="8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70C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11"/>
      <color indexed="12"/>
      <name val="Arial"/>
      <family val="2"/>
    </font>
    <font>
      <b/>
      <sz val="8"/>
      <color indexed="9"/>
      <name val="Arial"/>
      <family val="2"/>
    </font>
    <font>
      <b/>
      <u/>
      <sz val="8"/>
      <color indexed="9"/>
      <name val="Arial"/>
      <family val="2"/>
    </font>
    <font>
      <u/>
      <sz val="8"/>
      <color indexed="10"/>
      <name val="Arial"/>
      <family val="2"/>
    </font>
    <font>
      <sz val="8"/>
      <color indexed="10"/>
      <name val="Arial"/>
      <family val="2"/>
    </font>
    <font>
      <b/>
      <sz val="8"/>
      <color rgb="FF0000FF"/>
      <name val="Arial"/>
      <family val="2"/>
    </font>
    <font>
      <sz val="8"/>
      <color indexed="23"/>
      <name val="Arial"/>
      <family val="2"/>
    </font>
    <font>
      <b/>
      <sz val="10"/>
      <color theme="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7">
    <xf numFmtId="0" fontId="0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1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41" fontId="12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1"/>
    <xf numFmtId="0" fontId="3" fillId="0" borderId="0" xfId="1" applyFont="1"/>
    <xf numFmtId="0" fontId="4" fillId="0" borderId="0" xfId="1" applyFont="1"/>
    <xf numFmtId="0" fontId="5" fillId="0" borderId="0" xfId="1" applyFont="1"/>
    <xf numFmtId="0" fontId="7" fillId="0" borderId="0" xfId="2" applyFont="1" applyFill="1" applyAlignment="1" applyProtection="1"/>
    <xf numFmtId="0" fontId="9" fillId="0" borderId="2" xfId="1" applyFont="1" applyBorder="1" applyAlignment="1">
      <alignment horizontal="center"/>
    </xf>
    <xf numFmtId="0" fontId="9" fillId="0" borderId="3" xfId="1" applyFont="1" applyBorder="1" applyAlignment="1">
      <alignment horizontal="center"/>
    </xf>
    <xf numFmtId="0" fontId="9" fillId="0" borderId="4" xfId="1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9" fillId="0" borderId="6" xfId="1" applyFont="1" applyBorder="1" applyAlignment="1">
      <alignment horizontal="center"/>
    </xf>
    <xf numFmtId="0" fontId="9" fillId="0" borderId="7" xfId="1" applyFont="1" applyBorder="1" applyAlignment="1">
      <alignment horizontal="center"/>
    </xf>
    <xf numFmtId="0" fontId="1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/>
    </xf>
    <xf numFmtId="3" fontId="10" fillId="0" borderId="8" xfId="0" applyNumberFormat="1" applyFont="1" applyBorder="1" applyAlignment="1">
      <alignment horizontal="center"/>
    </xf>
    <xf numFmtId="3" fontId="11" fillId="0" borderId="11" xfId="0" applyNumberFormat="1" applyFont="1" applyBorder="1" applyAlignment="1">
      <alignment horizontal="center"/>
    </xf>
    <xf numFmtId="3" fontId="10" fillId="0" borderId="4" xfId="0" applyNumberFormat="1" applyFont="1" applyBorder="1" applyAlignment="1">
      <alignment horizontal="center"/>
    </xf>
    <xf numFmtId="3" fontId="10" fillId="0" borderId="0" xfId="0" applyNumberFormat="1" applyFont="1" applyAlignment="1">
      <alignment horizontal="center"/>
    </xf>
    <xf numFmtId="3" fontId="11" fillId="0" borderId="20" xfId="0" applyNumberFormat="1" applyFont="1" applyBorder="1" applyAlignment="1">
      <alignment horizontal="center"/>
    </xf>
    <xf numFmtId="3" fontId="10" fillId="0" borderId="6" xfId="0" applyNumberFormat="1" applyFont="1" applyBorder="1" applyAlignment="1">
      <alignment horizontal="center"/>
    </xf>
    <xf numFmtId="3" fontId="10" fillId="0" borderId="9" xfId="0" applyNumberFormat="1" applyFont="1" applyBorder="1" applyAlignment="1">
      <alignment horizontal="center"/>
    </xf>
    <xf numFmtId="3" fontId="11" fillId="0" borderId="12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3" fillId="0" borderId="0" xfId="1" applyFont="1"/>
    <xf numFmtId="0" fontId="14" fillId="2" borderId="17" xfId="0" applyFont="1" applyFill="1" applyBorder="1"/>
    <xf numFmtId="0" fontId="15" fillId="2" borderId="19" xfId="0" applyFont="1" applyFill="1" applyBorder="1"/>
    <xf numFmtId="0" fontId="2" fillId="0" borderId="0" xfId="4"/>
    <xf numFmtId="0" fontId="3" fillId="0" borderId="0" xfId="4" applyFont="1"/>
    <xf numFmtId="0" fontId="16" fillId="0" borderId="0" xfId="4" applyFont="1"/>
    <xf numFmtId="0" fontId="5" fillId="0" borderId="0" xfId="4" applyFont="1"/>
    <xf numFmtId="0" fontId="17" fillId="0" borderId="0" xfId="4" applyFont="1" applyAlignment="1">
      <alignment horizontal="center"/>
    </xf>
    <xf numFmtId="0" fontId="18" fillId="0" borderId="0" xfId="2" applyFont="1" applyFill="1" applyAlignment="1" applyProtection="1"/>
    <xf numFmtId="0" fontId="19" fillId="0" borderId="0" xfId="2" applyFont="1" applyFill="1" applyBorder="1" applyAlignment="1" applyProtection="1">
      <alignment horizontal="left"/>
    </xf>
    <xf numFmtId="0" fontId="20" fillId="0" borderId="0" xfId="4" applyFont="1"/>
    <xf numFmtId="0" fontId="21" fillId="0" borderId="0" xfId="2" applyFont="1" applyFill="1" applyBorder="1" applyAlignment="1" applyProtection="1">
      <alignment horizontal="left"/>
    </xf>
    <xf numFmtId="0" fontId="6" fillId="0" borderId="0" xfId="2" applyFill="1" applyAlignment="1" applyProtection="1"/>
    <xf numFmtId="0" fontId="6" fillId="0" borderId="0" xfId="2" applyAlignment="1" applyProtection="1"/>
    <xf numFmtId="0" fontId="22" fillId="0" borderId="0" xfId="4" applyFont="1"/>
    <xf numFmtId="165" fontId="2" fillId="0" borderId="0" xfId="5" applyFont="1"/>
    <xf numFmtId="3" fontId="0" fillId="0" borderId="0" xfId="0" applyNumberFormat="1"/>
    <xf numFmtId="164" fontId="23" fillId="2" borderId="19" xfId="3" applyNumberFormat="1" applyFont="1" applyFill="1" applyBorder="1" applyAlignment="1">
      <alignment horizontal="center"/>
    </xf>
    <xf numFmtId="164" fontId="23" fillId="2" borderId="17" xfId="3" applyNumberFormat="1" applyFont="1" applyFill="1" applyBorder="1" applyAlignment="1">
      <alignment horizontal="center"/>
    </xf>
    <xf numFmtId="164" fontId="23" fillId="2" borderId="18" xfId="3" applyNumberFormat="1" applyFont="1" applyFill="1" applyBorder="1" applyAlignment="1">
      <alignment horizontal="center"/>
    </xf>
    <xf numFmtId="167" fontId="23" fillId="2" borderId="18" xfId="3" applyNumberFormat="1" applyFont="1" applyFill="1" applyBorder="1" applyAlignment="1">
      <alignment horizontal="center"/>
    </xf>
    <xf numFmtId="164" fontId="0" fillId="0" borderId="0" xfId="3" applyNumberFormat="1" applyFont="1"/>
    <xf numFmtId="166" fontId="0" fillId="0" borderId="0" xfId="3" applyNumberFormat="1" applyFont="1"/>
    <xf numFmtId="164" fontId="11" fillId="0" borderId="20" xfId="3" applyNumberFormat="1" applyFont="1" applyBorder="1" applyAlignment="1">
      <alignment horizontal="center"/>
    </xf>
    <xf numFmtId="164" fontId="11" fillId="0" borderId="12" xfId="3" applyNumberFormat="1" applyFont="1" applyBorder="1" applyAlignment="1">
      <alignment horizontal="center"/>
    </xf>
    <xf numFmtId="164" fontId="11" fillId="0" borderId="11" xfId="3" applyNumberFormat="1" applyFont="1" applyBorder="1" applyAlignment="1">
      <alignment horizontal="center"/>
    </xf>
    <xf numFmtId="0" fontId="1" fillId="2" borderId="11" xfId="0" applyFont="1" applyFill="1" applyBorder="1" applyAlignment="1">
      <alignment horizontal="center" vertical="center" wrapText="1"/>
    </xf>
    <xf numFmtId="0" fontId="14" fillId="2" borderId="6" xfId="0" applyFont="1" applyFill="1" applyBorder="1"/>
    <xf numFmtId="0" fontId="15" fillId="2" borderId="7" xfId="0" applyFont="1" applyFill="1" applyBorder="1"/>
    <xf numFmtId="10" fontId="23" fillId="2" borderId="18" xfId="3" applyNumberFormat="1" applyFont="1" applyFill="1" applyBorder="1" applyAlignment="1">
      <alignment horizontal="center"/>
    </xf>
    <xf numFmtId="166" fontId="23" fillId="2" borderId="18" xfId="3" applyNumberFormat="1" applyFont="1" applyFill="1" applyBorder="1" applyAlignment="1">
      <alignment horizontal="center"/>
    </xf>
    <xf numFmtId="168" fontId="0" fillId="0" borderId="0" xfId="0" applyNumberFormat="1"/>
    <xf numFmtId="0" fontId="1" fillId="2" borderId="12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3" fontId="3" fillId="0" borderId="3" xfId="6" applyNumberFormat="1" applyFont="1" applyFill="1" applyBorder="1" applyAlignment="1">
      <alignment horizontal="center"/>
    </xf>
    <xf numFmtId="3" fontId="3" fillId="0" borderId="5" xfId="6" applyNumberFormat="1" applyFont="1" applyFill="1" applyBorder="1" applyAlignment="1">
      <alignment horizontal="center"/>
    </xf>
    <xf numFmtId="3" fontId="3" fillId="0" borderId="7" xfId="6" applyNumberFormat="1" applyFont="1" applyFill="1" applyBorder="1" applyAlignment="1">
      <alignment horizontal="center"/>
    </xf>
    <xf numFmtId="3" fontId="3" fillId="0" borderId="3" xfId="1" applyNumberFormat="1" applyFont="1" applyBorder="1" applyAlignment="1">
      <alignment horizontal="center"/>
    </xf>
    <xf numFmtId="3" fontId="3" fillId="0" borderId="5" xfId="1" applyNumberFormat="1" applyFont="1" applyBorder="1" applyAlignment="1">
      <alignment horizontal="center"/>
    </xf>
    <xf numFmtId="3" fontId="3" fillId="0" borderId="7" xfId="1" applyNumberFormat="1" applyFont="1" applyBorder="1" applyAlignment="1">
      <alignment horizontal="center"/>
    </xf>
    <xf numFmtId="41" fontId="11" fillId="0" borderId="11" xfId="6" applyFont="1" applyBorder="1" applyAlignment="1">
      <alignment horizontal="center"/>
    </xf>
    <xf numFmtId="41" fontId="11" fillId="0" borderId="20" xfId="6" applyFont="1" applyBorder="1" applyAlignment="1">
      <alignment horizontal="center"/>
    </xf>
    <xf numFmtId="41" fontId="11" fillId="0" borderId="12" xfId="6" applyFont="1" applyBorder="1" applyAlignment="1">
      <alignment horizontal="center"/>
    </xf>
    <xf numFmtId="169" fontId="23" fillId="2" borderId="6" xfId="6" applyNumberFormat="1" applyFont="1" applyFill="1" applyBorder="1" applyAlignment="1">
      <alignment horizontal="center"/>
    </xf>
    <xf numFmtId="169" fontId="23" fillId="2" borderId="9" xfId="6" applyNumberFormat="1" applyFont="1" applyFill="1" applyBorder="1" applyAlignment="1">
      <alignment horizontal="center"/>
    </xf>
    <xf numFmtId="3" fontId="23" fillId="2" borderId="7" xfId="0" applyNumberFormat="1" applyFont="1" applyFill="1" applyBorder="1" applyAlignment="1">
      <alignment horizontal="center"/>
    </xf>
    <xf numFmtId="3" fontId="23" fillId="2" borderId="6" xfId="0" applyNumberFormat="1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170" fontId="0" fillId="0" borderId="0" xfId="0" applyNumberFormat="1"/>
    <xf numFmtId="171" fontId="0" fillId="0" borderId="0" xfId="6" applyNumberFormat="1" applyFont="1"/>
    <xf numFmtId="172" fontId="0" fillId="0" borderId="0" xfId="6" applyNumberFormat="1" applyFont="1"/>
    <xf numFmtId="0" fontId="8" fillId="2" borderId="13" xfId="1" applyFont="1" applyFill="1" applyBorder="1" applyAlignment="1">
      <alignment horizontal="center" vertical="center"/>
    </xf>
    <xf numFmtId="0" fontId="0" fillId="0" borderId="15" xfId="0" applyBorder="1"/>
    <xf numFmtId="0" fontId="8" fillId="2" borderId="14" xfId="1" applyFont="1" applyFill="1" applyBorder="1" applyAlignment="1">
      <alignment horizontal="center" vertical="center"/>
    </xf>
    <xf numFmtId="0" fontId="0" fillId="0" borderId="16" xfId="0" applyBorder="1"/>
    <xf numFmtId="0" fontId="1" fillId="2" borderId="11" xfId="0" applyFont="1" applyFill="1" applyBorder="1" applyAlignment="1">
      <alignment horizontal="center" vertical="center" wrapText="1"/>
    </xf>
    <xf numFmtId="0" fontId="0" fillId="0" borderId="12" xfId="0" applyBorder="1"/>
    <xf numFmtId="0" fontId="1" fillId="2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8" fillId="2" borderId="21" xfId="1" applyFont="1" applyFill="1" applyBorder="1" applyAlignment="1">
      <alignment horizontal="center" vertical="center"/>
    </xf>
    <xf numFmtId="0" fontId="8" fillId="2" borderId="22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</cellXfs>
  <cellStyles count="7">
    <cellStyle name="%" xfId="1" xr:uid="{00000000-0005-0000-0000-000000000000}"/>
    <cellStyle name="Hipervínculo" xfId="2" builtinId="8"/>
    <cellStyle name="Millares [0]" xfId="6" builtinId="6"/>
    <cellStyle name="Millares 2" xfId="5" xr:uid="{00000000-0005-0000-0000-000003000000}"/>
    <cellStyle name="Normal" xfId="0" builtinId="0"/>
    <cellStyle name="Normal 2" xfId="4" xr:uid="{00000000-0005-0000-0000-00000500000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solidFill>
                  <a:srgbClr val="0070C0"/>
                </a:solidFill>
              </a:rPr>
              <a:t>Tráfico de Datos Fijos (TB)</a:t>
            </a:r>
          </a:p>
        </c:rich>
      </c:tx>
      <c:layout>
        <c:manualLayout>
          <c:xMode val="edge"/>
          <c:yMode val="edge"/>
          <c:x val="0.36856290708380068"/>
          <c:y val="4.93106703278027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212912300260974"/>
          <c:y val="4.2280590674210083E-2"/>
          <c:w val="0.82547570690651717"/>
          <c:h val="0.80056604819579436"/>
        </c:manualLayout>
      </c:layout>
      <c:lineChart>
        <c:grouping val="standard"/>
        <c:varyColors val="0"/>
        <c:ser>
          <c:idx val="2"/>
          <c:order val="0"/>
          <c:tx>
            <c:strRef>
              <c:f>'10.1.TRAF_SENT'!$F$9</c:f>
              <c:strCache>
                <c:ptCount val="1"/>
              </c:strCache>
            </c:strRef>
          </c:tx>
          <c:spPr>
            <a:ln w="63500">
              <a:solidFill>
                <a:srgbClr val="00B050"/>
              </a:solidFill>
            </a:ln>
          </c:spPr>
          <c:marker>
            <c:symbol val="none"/>
          </c:marker>
          <c:cat>
            <c:multiLvlStrRef>
              <c:f>'10.1.TRAF_SENT'!$B$11:$C$81</c:f>
              <c:multiLvlStrCache>
                <c:ptCount val="71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</c:v>
                  </c:pt>
                  <c:pt idx="67">
                    <c:v>Ago</c:v>
                  </c:pt>
                  <c:pt idx="68">
                    <c:v>Sep</c:v>
                  </c:pt>
                  <c:pt idx="69">
                    <c:v>Oct</c:v>
                  </c:pt>
                  <c:pt idx="70">
                    <c:v>Nov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  <c:pt idx="36">
                    <c:v>2022</c:v>
                  </c:pt>
                  <c:pt idx="48">
                    <c:v>2023</c:v>
                  </c:pt>
                  <c:pt idx="60">
                    <c:v>2024</c:v>
                  </c:pt>
                </c:lvl>
              </c:multiLvlStrCache>
            </c:multiLvlStrRef>
          </c:cat>
          <c:val>
            <c:numRef>
              <c:f>'10.1.TRAF_SENT'!$F$11:$F$81</c:f>
              <c:numCache>
                <c:formatCode>#,##0</c:formatCode>
                <c:ptCount val="71"/>
                <c:pt idx="0">
                  <c:v>724594.58933850843</c:v>
                </c:pt>
                <c:pt idx="1">
                  <c:v>667794.85346037033</c:v>
                </c:pt>
                <c:pt idx="2">
                  <c:v>664016.58775649464</c:v>
                </c:pt>
                <c:pt idx="3">
                  <c:v>707812.04359874828</c:v>
                </c:pt>
                <c:pt idx="4">
                  <c:v>755253.99032590119</c:v>
                </c:pt>
                <c:pt idx="5">
                  <c:v>783563.05983971024</c:v>
                </c:pt>
                <c:pt idx="6">
                  <c:v>878244.5380196661</c:v>
                </c:pt>
                <c:pt idx="7">
                  <c:v>841185.24938225793</c:v>
                </c:pt>
                <c:pt idx="8">
                  <c:v>837105.67604793364</c:v>
                </c:pt>
                <c:pt idx="9">
                  <c:v>925908.79476636241</c:v>
                </c:pt>
                <c:pt idx="10">
                  <c:v>877550.45244852302</c:v>
                </c:pt>
                <c:pt idx="11">
                  <c:v>916657.95746504283</c:v>
                </c:pt>
                <c:pt idx="12">
                  <c:v>919275.67211343709</c:v>
                </c:pt>
                <c:pt idx="13">
                  <c:v>864315.13631187123</c:v>
                </c:pt>
                <c:pt idx="14">
                  <c:v>1133979.1119017652</c:v>
                </c:pt>
                <c:pt idx="15">
                  <c:v>1230972.9943630691</c:v>
                </c:pt>
                <c:pt idx="16">
                  <c:v>1302758.9104241114</c:v>
                </c:pt>
                <c:pt idx="17">
                  <c:v>1324946.5460824654</c:v>
                </c:pt>
                <c:pt idx="18">
                  <c:v>1380527.1830170779</c:v>
                </c:pt>
                <c:pt idx="19">
                  <c:v>1427439.3649262611</c:v>
                </c:pt>
                <c:pt idx="20">
                  <c:v>1351725.7108765733</c:v>
                </c:pt>
                <c:pt idx="21">
                  <c:v>1385806.0272019894</c:v>
                </c:pt>
                <c:pt idx="22">
                  <c:v>1392408.1292964797</c:v>
                </c:pt>
                <c:pt idx="23">
                  <c:v>1478307.3283178234</c:v>
                </c:pt>
                <c:pt idx="24">
                  <c:v>1493912.1146875941</c:v>
                </c:pt>
                <c:pt idx="25">
                  <c:v>1341477.3472783773</c:v>
                </c:pt>
                <c:pt idx="26">
                  <c:v>1650772.3266509646</c:v>
                </c:pt>
                <c:pt idx="27">
                  <c:v>1722864.8123031969</c:v>
                </c:pt>
                <c:pt idx="28">
                  <c:v>1724027.6437916011</c:v>
                </c:pt>
                <c:pt idx="29">
                  <c:v>1761957.2091771183</c:v>
                </c:pt>
                <c:pt idx="30">
                  <c:v>1801063.0312701706</c:v>
                </c:pt>
                <c:pt idx="31">
                  <c:v>1814891.7161371743</c:v>
                </c:pt>
                <c:pt idx="32">
                  <c:v>1743017.0384315925</c:v>
                </c:pt>
                <c:pt idx="33">
                  <c:v>1863443.6091127284</c:v>
                </c:pt>
                <c:pt idx="34">
                  <c:v>1811895.0189444125</c:v>
                </c:pt>
                <c:pt idx="35">
                  <c:v>1889311.8549289177</c:v>
                </c:pt>
                <c:pt idx="36">
                  <c:v>1919833.3762371696</c:v>
                </c:pt>
                <c:pt idx="37">
                  <c:v>1727728.601782101</c:v>
                </c:pt>
                <c:pt idx="38">
                  <c:v>1940004.0779243428</c:v>
                </c:pt>
                <c:pt idx="39">
                  <c:v>1956419.2429644112</c:v>
                </c:pt>
                <c:pt idx="40">
                  <c:v>2053840.8159751974</c:v>
                </c:pt>
                <c:pt idx="41">
                  <c:v>2128659.7452694126</c:v>
                </c:pt>
                <c:pt idx="42">
                  <c:v>2205401.7720628316</c:v>
                </c:pt>
                <c:pt idx="43">
                  <c:v>2182241.3735467005</c:v>
                </c:pt>
                <c:pt idx="44">
                  <c:v>2108599.9285997702</c:v>
                </c:pt>
                <c:pt idx="45">
                  <c:v>2218197.3123206408</c:v>
                </c:pt>
                <c:pt idx="46">
                  <c:v>2232305.4858687455</c:v>
                </c:pt>
                <c:pt idx="47">
                  <c:v>2295742.9278183989</c:v>
                </c:pt>
                <c:pt idx="48">
                  <c:v>2431086.9488059832</c:v>
                </c:pt>
                <c:pt idx="49">
                  <c:v>2161442.3615207556</c:v>
                </c:pt>
                <c:pt idx="50">
                  <c:v>2410582.943661171</c:v>
                </c:pt>
                <c:pt idx="51">
                  <c:v>2359941.2742500138</c:v>
                </c:pt>
                <c:pt idx="52">
                  <c:v>2495752.7999107512</c:v>
                </c:pt>
                <c:pt idx="53">
                  <c:v>2553172.5653392277</c:v>
                </c:pt>
                <c:pt idx="54">
                  <c:v>2635357.7359208837</c:v>
                </c:pt>
                <c:pt idx="55">
                  <c:v>2618186.5541517204</c:v>
                </c:pt>
                <c:pt idx="56">
                  <c:v>2573274.2884523761</c:v>
                </c:pt>
                <c:pt idx="57">
                  <c:v>2591619.5657905042</c:v>
                </c:pt>
                <c:pt idx="58">
                  <c:v>2534196.4895041101</c:v>
                </c:pt>
                <c:pt idx="59">
                  <c:v>2648585.1643679491</c:v>
                </c:pt>
                <c:pt idx="60">
                  <c:v>2649907.3741166131</c:v>
                </c:pt>
                <c:pt idx="61">
                  <c:v>2543702.9850996258</c:v>
                </c:pt>
                <c:pt idx="62">
                  <c:v>2665247.5989641361</c:v>
                </c:pt>
                <c:pt idx="63">
                  <c:v>2648593.103968841</c:v>
                </c:pt>
                <c:pt idx="64">
                  <c:v>2854415.0998566616</c:v>
                </c:pt>
                <c:pt idx="65">
                  <c:v>2904419.9193881298</c:v>
                </c:pt>
                <c:pt idx="66">
                  <c:v>2879862.3908747565</c:v>
                </c:pt>
                <c:pt idx="67">
                  <c:v>2799957.3559017442</c:v>
                </c:pt>
                <c:pt idx="68">
                  <c:v>2743812.892599877</c:v>
                </c:pt>
                <c:pt idx="69">
                  <c:v>2828901.9992872183</c:v>
                </c:pt>
                <c:pt idx="70">
                  <c:v>2799853.0327547798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26-4B90-8EBB-5AFC00910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455818400"/>
        <c:axId val="-1455817856"/>
      </c:lineChart>
      <c:catAx>
        <c:axId val="-1455818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rgbClr val="0070C0"/>
                </a:solidFill>
              </a:defRPr>
            </a:pPr>
            <a:endParaRPr lang="es-CL"/>
          </a:p>
        </c:txPr>
        <c:crossAx val="-1455817856"/>
        <c:crosses val="autoZero"/>
        <c:auto val="1"/>
        <c:lblAlgn val="ctr"/>
        <c:lblOffset val="100"/>
        <c:noMultiLvlLbl val="0"/>
      </c:catAx>
      <c:valAx>
        <c:axId val="-1455817856"/>
        <c:scaling>
          <c:orientation val="minMax"/>
          <c:max val="3000000"/>
          <c:min val="0"/>
        </c:scaling>
        <c:delete val="0"/>
        <c:axPos val="l"/>
        <c:majorGridlines>
          <c:spPr>
            <a:ln>
              <a:solidFill>
                <a:srgbClr val="0070C0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0070C0"/>
                </a:solidFill>
              </a:defRPr>
            </a:pPr>
            <a:endParaRPr lang="es-CL"/>
          </a:p>
        </c:txPr>
        <c:crossAx val="-145581840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5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rgbClr val="0070C0"/>
                </a:solidFill>
              </a:rPr>
              <a:t>PARTICIPACIÓN POR EMPRESA </a:t>
            </a:r>
          </a:p>
          <a:p>
            <a:pPr>
              <a:defRPr b="1">
                <a:solidFill>
                  <a:srgbClr val="0070C0"/>
                </a:solidFill>
              </a:defRPr>
            </a:pPr>
            <a:r>
              <a:rPr lang="en-US" b="1">
                <a:solidFill>
                  <a:srgbClr val="0070C0"/>
                </a:solidFill>
              </a:rPr>
              <a:t>TRÁFICO DATOS FIJO TOTAL </a:t>
            </a:r>
          </a:p>
          <a:p>
            <a:pPr>
              <a:defRPr b="1">
                <a:solidFill>
                  <a:srgbClr val="0070C0"/>
                </a:solidFill>
              </a:defRPr>
            </a:pPr>
            <a:r>
              <a:rPr lang="en-US" sz="1100" b="1">
                <a:solidFill>
                  <a:srgbClr val="0070C0"/>
                </a:solidFill>
              </a:rPr>
              <a:t>Acumulado Enero 2024 a</a:t>
            </a:r>
            <a:r>
              <a:rPr lang="en-US" sz="1100" b="1" baseline="0">
                <a:solidFill>
                  <a:srgbClr val="0070C0"/>
                </a:solidFill>
              </a:rPr>
              <a:t> Diciembre</a:t>
            </a:r>
            <a:r>
              <a:rPr lang="en-US" sz="1100" b="1">
                <a:solidFill>
                  <a:srgbClr val="0070C0"/>
                </a:solidFill>
              </a:rPr>
              <a:t>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70C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EE1-4274-8820-AF974B85DFBD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EE1-4274-8820-AF974B85DFBD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EE1-4274-8820-AF974B85DFBD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EE1-4274-8820-AF974B85DF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EE1-4274-8820-AF974B85DFBD}"/>
              </c:ext>
            </c:extLst>
          </c:dPt>
          <c:dPt>
            <c:idx val="5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EE1-4274-8820-AF974B85DFBD}"/>
              </c:ext>
            </c:extLst>
          </c:dPt>
          <c:dPt>
            <c:idx val="6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EE1-4274-8820-AF974B85DFB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EE1-4274-8820-AF974B85DFB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EE1-4274-8820-AF974B85DFB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EEE1-4274-8820-AF974B85DFB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EEE1-4274-8820-AF974B85DFBD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EEE1-4274-8820-AF974B85DFBD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EEE1-4274-8820-AF974B85DFBD}"/>
              </c:ext>
            </c:extLst>
          </c:dPt>
          <c:dLbls>
            <c:dLbl>
              <c:idx val="0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E1-4274-8820-AF974B85DFBD}"/>
                </c:ext>
              </c:extLst>
            </c:dLbl>
            <c:dLbl>
              <c:idx val="1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E1-4274-8820-AF974B85DFBD}"/>
                </c:ext>
              </c:extLst>
            </c:dLbl>
            <c:dLbl>
              <c:idx val="2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E1-4274-8820-AF974B85DFBD}"/>
                </c:ext>
              </c:extLst>
            </c:dLbl>
            <c:dLbl>
              <c:idx val="3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EE1-4274-8820-AF974B85DFBD}"/>
                </c:ext>
              </c:extLst>
            </c:dLbl>
            <c:dLbl>
              <c:idx val="4"/>
              <c:layout>
                <c:manualLayout>
                  <c:x val="0.13707245844205948"/>
                  <c:y val="-5.8631145964070099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EE1-4274-8820-AF974B85DFBD}"/>
                </c:ext>
              </c:extLst>
            </c:dLbl>
            <c:dLbl>
              <c:idx val="5"/>
              <c:layout>
                <c:manualLayout>
                  <c:x val="-7.0490947574515919E-2"/>
                  <c:y val="-1.22106579319584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EE1-4274-8820-AF974B85DFBD}"/>
                </c:ext>
              </c:extLst>
            </c:dLbl>
            <c:dLbl>
              <c:idx val="6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EE1-4274-8820-AF974B85DFBD}"/>
                </c:ext>
              </c:extLst>
            </c:dLbl>
            <c:dLbl>
              <c:idx val="8"/>
              <c:numFmt formatCode="0.0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0070C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EE1-4274-8820-AF974B85DFBD}"/>
                </c:ext>
              </c:extLst>
            </c:dLbl>
            <c:dLbl>
              <c:idx val="9"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0070C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EE1-4274-8820-AF974B85DFBD}"/>
                </c:ext>
              </c:extLst>
            </c:dLbl>
            <c:dLbl>
              <c:idx val="10"/>
              <c:layout>
                <c:manualLayout>
                  <c:x val="-9.8223936025987488E-2"/>
                  <c:y val="0.29404764994632054"/>
                </c:manualLayout>
              </c:layout>
              <c:numFmt formatCode="0.0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0070C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6833363155059375"/>
                      <c:h val="0.114124748312203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EEE1-4274-8820-AF974B85DFBD}"/>
                </c:ext>
              </c:extLst>
            </c:dLbl>
            <c:dLbl>
              <c:idx val="11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EE1-4274-8820-AF974B85DFB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'10.4.TRAF_EMP'!$D$10:$P$10</c:f>
              <c:strCache>
                <c:ptCount val="13"/>
                <c:pt idx="0">
                  <c:v>Entel S.A.</c:v>
                </c:pt>
                <c:pt idx="1">
                  <c:v>Telsur</c:v>
                </c:pt>
                <c:pt idx="2">
                  <c:v>Claro Comunic.</c:v>
                </c:pt>
                <c:pt idx="3">
                  <c:v>Movistar</c:v>
                </c:pt>
                <c:pt idx="4">
                  <c:v>Entelphone</c:v>
                </c:pt>
                <c:pt idx="5">
                  <c:v>GTD Manquehue</c:v>
                </c:pt>
                <c:pt idx="6">
                  <c:v>VTR</c:v>
                </c:pt>
                <c:pt idx="7">
                  <c:v>Claro Serv. Empr.</c:v>
                </c:pt>
                <c:pt idx="8">
                  <c:v>Fullcom</c:v>
                </c:pt>
                <c:pt idx="9">
                  <c:v>Netline</c:v>
                </c:pt>
                <c:pt idx="10">
                  <c:v>Austro Internet</c:v>
                </c:pt>
                <c:pt idx="11">
                  <c:v>Mundo Pacífico</c:v>
                </c:pt>
                <c:pt idx="12">
                  <c:v>WOM</c:v>
                </c:pt>
              </c:strCache>
            </c:strRef>
          </c:cat>
          <c:val>
            <c:numRef>
              <c:f>'10.4.TRAF_EMP'!$D$83:$P$83</c:f>
              <c:numCache>
                <c:formatCode>#,##0</c:formatCode>
                <c:ptCount val="13"/>
                <c:pt idx="0">
                  <c:v>1596114.8023947673</c:v>
                </c:pt>
                <c:pt idx="1">
                  <c:v>1132380.6427663099</c:v>
                </c:pt>
                <c:pt idx="2">
                  <c:v>2437528.2624439998</c:v>
                </c:pt>
                <c:pt idx="3">
                  <c:v>9138658.9962369315</c:v>
                </c:pt>
                <c:pt idx="4">
                  <c:v>2331525.1692185411</c:v>
                </c:pt>
                <c:pt idx="5">
                  <c:v>791359.72068875935</c:v>
                </c:pt>
                <c:pt idx="6">
                  <c:v>6820479.9034340531</c:v>
                </c:pt>
                <c:pt idx="7">
                  <c:v>408286.16804300004</c:v>
                </c:pt>
                <c:pt idx="8">
                  <c:v>159.74924800000002</c:v>
                </c:pt>
                <c:pt idx="9">
                  <c:v>699.56341600000007</c:v>
                </c:pt>
                <c:pt idx="10">
                  <c:v>170.22901499999998</c:v>
                </c:pt>
                <c:pt idx="11">
                  <c:v>7101546.90104149</c:v>
                </c:pt>
                <c:pt idx="12">
                  <c:v>1437477.2486664997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EEE1-4274-8820-AF974B85D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</xdr:rowOff>
    </xdr:from>
    <xdr:to>
      <xdr:col>1</xdr:col>
      <xdr:colOff>9525</xdr:colOff>
      <xdr:row>5</xdr:row>
      <xdr:rowOff>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5400000">
          <a:off x="823912" y="528638"/>
          <a:ext cx="10382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57150</xdr:colOff>
      <xdr:row>0</xdr:row>
      <xdr:rowOff>76200</xdr:rowOff>
    </xdr:from>
    <xdr:to>
      <xdr:col>0</xdr:col>
      <xdr:colOff>1171575</xdr:colOff>
      <xdr:row>5</xdr:row>
      <xdr:rowOff>28575</xdr:rowOff>
    </xdr:to>
    <xdr:pic>
      <xdr:nvPicPr>
        <xdr:cNvPr id="3" name="Picture 0" descr="SUBTEL_rgb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0"/>
          <a:ext cx="1114425" cy="996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76201</xdr:rowOff>
    </xdr:from>
    <xdr:to>
      <xdr:col>0</xdr:col>
      <xdr:colOff>1112520</xdr:colOff>
      <xdr:row>5</xdr:row>
      <xdr:rowOff>167640</xdr:rowOff>
    </xdr:to>
    <xdr:pic>
      <xdr:nvPicPr>
        <xdr:cNvPr id="2" name="Picture 0" descr="SUBTEL_rgb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1"/>
          <a:ext cx="1064895" cy="1005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424296</xdr:colOff>
      <xdr:row>2</xdr:row>
      <xdr:rowOff>140275</xdr:rowOff>
    </xdr:from>
    <xdr:to>
      <xdr:col>14</xdr:col>
      <xdr:colOff>282286</xdr:colOff>
      <xdr:row>19</xdr:row>
      <xdr:rowOff>147204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785091</xdr:colOff>
      <xdr:row>86</xdr:row>
      <xdr:rowOff>0</xdr:rowOff>
    </xdr:from>
    <xdr:to>
      <xdr:col>9</xdr:col>
      <xdr:colOff>161638</xdr:colOff>
      <xdr:row>97</xdr:row>
      <xdr:rowOff>28865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1F17DD56-3AAB-48F0-AB01-ED9361DC0090}"/>
            </a:ext>
          </a:extLst>
        </xdr:cNvPr>
        <xdr:cNvSpPr txBox="1">
          <a:spLocks noChangeArrowheads="1"/>
        </xdr:cNvSpPr>
      </xdr:nvSpPr>
      <xdr:spPr bwMode="auto">
        <a:xfrm>
          <a:off x="5045364" y="13346545"/>
          <a:ext cx="3538683" cy="206086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El operador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Claro Comunicaciones modificó todo el período enero 2019 a diciembre 2021, respecto de publicaciones anteriores o iguales al cierre de junio 2023. La información del mes de marzo 2019 es provisoria.</a:t>
          </a: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u="none" strike="noStrike" baseline="0">
            <a:solidFill>
              <a:srgbClr val="FF0000"/>
            </a:solidFill>
            <a:latin typeface="Arial"/>
            <a:ea typeface="+mn-ea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86</xdr:row>
      <xdr:rowOff>0</xdr:rowOff>
    </xdr:from>
    <xdr:to>
      <xdr:col>4</xdr:col>
      <xdr:colOff>508000</xdr:colOff>
      <xdr:row>97</xdr:row>
      <xdr:rowOff>23092</xdr:rowOff>
    </xdr:to>
    <xdr:sp macro="" textlink="">
      <xdr:nvSpPr>
        <xdr:cNvPr id="5" name="Text Box 66">
          <a:extLst>
            <a:ext uri="{FF2B5EF4-FFF2-40B4-BE49-F238E27FC236}">
              <a16:creationId xmlns:a16="http://schemas.microsoft.com/office/drawing/2014/main" id="{FE5DDEFD-1A71-4349-B03C-ED97146124C9}"/>
            </a:ext>
          </a:extLst>
        </xdr:cNvPr>
        <xdr:cNvSpPr txBox="1">
          <a:spLocks noChangeArrowheads="1"/>
        </xdr:cNvSpPr>
      </xdr:nvSpPr>
      <xdr:spPr bwMode="auto">
        <a:xfrm>
          <a:off x="1275773" y="13346545"/>
          <a:ext cx="3492500" cy="205509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SUBTEL, sobre la base de la información proporcionada por los operadores y cargada en el Sistema de Transferencia de Información hasta el 10/02/25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Total de tráfico de internet fijo (tecnologías de internet fija: Fibra Óptica, Cable Módem, XDSL y otras alámbricas e inalámbricas), expresado en TB (Tera-Bytes).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El tráfico de internet entregado por los operadores está expresado en MB (Mega-Bytes) y la conversión utilizada es 1 GB = 1.000 MB, y 1 TB = 1.000 GB.</a:t>
          </a:r>
          <a:endParaRPr lang="es-CL" sz="900" b="1" i="0" u="none" strike="noStrike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48489</xdr:colOff>
      <xdr:row>0</xdr:row>
      <xdr:rowOff>60960</xdr:rowOff>
    </xdr:from>
    <xdr:to>
      <xdr:col>0</xdr:col>
      <xdr:colOff>1039763</xdr:colOff>
      <xdr:row>5</xdr:row>
      <xdr:rowOff>103910</xdr:rowOff>
    </xdr:to>
    <xdr:pic>
      <xdr:nvPicPr>
        <xdr:cNvPr id="2" name="Picture 0" descr="SUBTEL_rgb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9" y="60960"/>
          <a:ext cx="991274" cy="943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86</xdr:row>
      <xdr:rowOff>0</xdr:rowOff>
    </xdr:from>
    <xdr:to>
      <xdr:col>8</xdr:col>
      <xdr:colOff>109683</xdr:colOff>
      <xdr:row>97</xdr:row>
      <xdr:rowOff>28865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00DEBFB0-F6FE-47A4-90E2-20399E5CB213}"/>
            </a:ext>
          </a:extLst>
        </xdr:cNvPr>
        <xdr:cNvSpPr txBox="1">
          <a:spLocks noChangeArrowheads="1"/>
        </xdr:cNvSpPr>
      </xdr:nvSpPr>
      <xdr:spPr bwMode="auto">
        <a:xfrm>
          <a:off x="3965864" y="13340773"/>
          <a:ext cx="3538683" cy="206086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El operador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Claro Comunicaciones modificó todo el período enero 2019 a diciembre 2021, respecto de publicaciones anteriores o iguales al cierre de junio 2023. La información del mes de marzo 2019 es provisoria.</a:t>
          </a: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u="none" strike="noStrike" baseline="0">
            <a:solidFill>
              <a:srgbClr val="FF0000"/>
            </a:solidFill>
            <a:latin typeface="Arial"/>
            <a:ea typeface="+mn-ea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369454</xdr:colOff>
      <xdr:row>85</xdr:row>
      <xdr:rowOff>178955</xdr:rowOff>
    </xdr:from>
    <xdr:to>
      <xdr:col>3</xdr:col>
      <xdr:colOff>802409</xdr:colOff>
      <xdr:row>97</xdr:row>
      <xdr:rowOff>17319</xdr:rowOff>
    </xdr:to>
    <xdr:sp macro="" textlink="">
      <xdr:nvSpPr>
        <xdr:cNvPr id="5" name="Text Box 66">
          <a:extLst>
            <a:ext uri="{FF2B5EF4-FFF2-40B4-BE49-F238E27FC236}">
              <a16:creationId xmlns:a16="http://schemas.microsoft.com/office/drawing/2014/main" id="{D07CB88D-8EF1-4F72-8D2E-5013D31704DA}"/>
            </a:ext>
          </a:extLst>
        </xdr:cNvPr>
        <xdr:cNvSpPr txBox="1">
          <a:spLocks noChangeArrowheads="1"/>
        </xdr:cNvSpPr>
      </xdr:nvSpPr>
      <xdr:spPr bwMode="auto">
        <a:xfrm>
          <a:off x="369454" y="13335000"/>
          <a:ext cx="3492500" cy="205509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SUBTEL, sobre la base de la información proporcionada por los operadores y cargada en el Sistema de Transferencia de Información hasta el 10/02/25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Total de tráfico de internet fijo (tecnologías de internet fija: Fibra Óptica, Cable Módem, XDSL y otras alámbricas e inalámbricas), expresado en TB (Tera-Bytes).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El tráfico de internet entregado por los operadores está expresado en MB (Mega-Bytes) y la conversión utilizada es 1 GB = 1.000 MB, y 1 TB = 1.000 GB.</a:t>
          </a:r>
          <a:endParaRPr lang="es-CL" sz="900" b="1" i="0" u="none" strike="noStrike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76201</xdr:rowOff>
    </xdr:from>
    <xdr:to>
      <xdr:col>0</xdr:col>
      <xdr:colOff>1112520</xdr:colOff>
      <xdr:row>5</xdr:row>
      <xdr:rowOff>167640</xdr:rowOff>
    </xdr:to>
    <xdr:pic>
      <xdr:nvPicPr>
        <xdr:cNvPr id="2" name="Picture 0" descr="SUBTEL_rgb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1"/>
          <a:ext cx="1064895" cy="1005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86</xdr:row>
      <xdr:rowOff>0</xdr:rowOff>
    </xdr:from>
    <xdr:to>
      <xdr:col>4</xdr:col>
      <xdr:colOff>513773</xdr:colOff>
      <xdr:row>97</xdr:row>
      <xdr:rowOff>23092</xdr:rowOff>
    </xdr:to>
    <xdr:sp macro="" textlink="">
      <xdr:nvSpPr>
        <xdr:cNvPr id="3" name="Text Box 66">
          <a:extLst>
            <a:ext uri="{FF2B5EF4-FFF2-40B4-BE49-F238E27FC236}">
              <a16:creationId xmlns:a16="http://schemas.microsoft.com/office/drawing/2014/main" id="{1B44823F-8B8B-4B19-A7B0-C86FCC301839}"/>
            </a:ext>
          </a:extLst>
        </xdr:cNvPr>
        <xdr:cNvSpPr txBox="1">
          <a:spLocks noChangeArrowheads="1"/>
        </xdr:cNvSpPr>
      </xdr:nvSpPr>
      <xdr:spPr bwMode="auto">
        <a:xfrm>
          <a:off x="1275773" y="13179136"/>
          <a:ext cx="3492500" cy="205509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SUBTEL, sobre la base de la información proporcionada por los operadores y cargada en el Sistema de Transferencia de Información hasta el 10/02/25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Total de tráfico de internet fijo (tecnologías de internet fija: Fibra Óptica, Cable Módem, XDSL y otras alámbricas e inalámbricas), expresado en TB (Tera-Bytes).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El tráfico de internet entregado por los operadores está expresado en MB (Mega-Bytes) y la conversión utilizada es 1 GB = 1.000 MB, y 1 TB = 1.000 GB.</a:t>
          </a:r>
          <a:endParaRPr lang="es-CL" sz="900" b="1" i="0" u="none" strike="noStrike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0</xdr:colOff>
      <xdr:row>86</xdr:row>
      <xdr:rowOff>0</xdr:rowOff>
    </xdr:from>
    <xdr:to>
      <xdr:col>9</xdr:col>
      <xdr:colOff>190501</xdr:colOff>
      <xdr:row>97</xdr:row>
      <xdr:rowOff>28865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B0F6655A-7EB1-4856-9DD3-F4E1418066D0}"/>
            </a:ext>
          </a:extLst>
        </xdr:cNvPr>
        <xdr:cNvSpPr txBox="1">
          <a:spLocks noChangeArrowheads="1"/>
        </xdr:cNvSpPr>
      </xdr:nvSpPr>
      <xdr:spPr bwMode="auto">
        <a:xfrm>
          <a:off x="5062682" y="13179136"/>
          <a:ext cx="3538683" cy="206086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El operador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Claro Comunicaciones modificó todo el período enero 2019 a diciembre 2021, respecto de publicaciones anteriores o iguales al cierre de junio 2023. La información del mes de marzo 2019 es provisoria.</a:t>
          </a: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u="none" strike="noStrike" baseline="0">
            <a:solidFill>
              <a:srgbClr val="FF0000"/>
            </a:solidFill>
            <a:latin typeface="Arial"/>
            <a:ea typeface="+mn-ea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76201</xdr:rowOff>
    </xdr:from>
    <xdr:to>
      <xdr:col>0</xdr:col>
      <xdr:colOff>1112520</xdr:colOff>
      <xdr:row>5</xdr:row>
      <xdr:rowOff>167640</xdr:rowOff>
    </xdr:to>
    <xdr:pic>
      <xdr:nvPicPr>
        <xdr:cNvPr id="2" name="Picture 0" descr="SUBTEL_rgb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1"/>
          <a:ext cx="1064895" cy="1043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502228</xdr:colOff>
      <xdr:row>9</xdr:row>
      <xdr:rowOff>31750</xdr:rowOff>
    </xdr:from>
    <xdr:to>
      <xdr:col>25</xdr:col>
      <xdr:colOff>513774</xdr:colOff>
      <xdr:row>27</xdr:row>
      <xdr:rowOff>63501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86</xdr:row>
      <xdr:rowOff>167408</xdr:rowOff>
    </xdr:from>
    <xdr:to>
      <xdr:col>4</xdr:col>
      <xdr:colOff>640773</xdr:colOff>
      <xdr:row>98</xdr:row>
      <xdr:rowOff>5773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5A8ED856-D6FA-4AB3-9A09-5B22C63AA10A}"/>
            </a:ext>
          </a:extLst>
        </xdr:cNvPr>
        <xdr:cNvSpPr txBox="1">
          <a:spLocks noChangeArrowheads="1"/>
        </xdr:cNvSpPr>
      </xdr:nvSpPr>
      <xdr:spPr bwMode="auto">
        <a:xfrm>
          <a:off x="1275773" y="12850090"/>
          <a:ext cx="3492500" cy="205509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SUBTEL, sobre la base de la información proporcionada por los operadores y cargada en el Sistema de Transferencia de Información hasta el 10/02/25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Total de tráfico de internet fijo (tecnologías de internet fija: Fibra Óptica, Cable Módem, XDSL y otras alámbricas e inalámbricas), expresado en TB (Tera-Bytes).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El tráfico de internet entregado por los operadores está expresado en MB (Mega-Bytes) y la conversión utilizada es 1 GB = 1.000 MB, y 1 TB = 1.000 GB.</a:t>
          </a:r>
          <a:endParaRPr lang="es-CL" sz="900" b="1" i="0" u="none" strike="noStrike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802408</xdr:colOff>
      <xdr:row>86</xdr:row>
      <xdr:rowOff>167407</xdr:rowOff>
    </xdr:from>
    <xdr:to>
      <xdr:col>9</xdr:col>
      <xdr:colOff>196273</xdr:colOff>
      <xdr:row>98</xdr:row>
      <xdr:rowOff>11545</xdr:rowOff>
    </xdr:to>
    <xdr:sp macro="" textlink="">
      <xdr:nvSpPr>
        <xdr:cNvPr id="5" name="Text Box 66">
          <a:extLst>
            <a:ext uri="{FF2B5EF4-FFF2-40B4-BE49-F238E27FC236}">
              <a16:creationId xmlns:a16="http://schemas.microsoft.com/office/drawing/2014/main" id="{472B2526-AC2B-4BAD-A64F-21B6AB86D1DD}"/>
            </a:ext>
          </a:extLst>
        </xdr:cNvPr>
        <xdr:cNvSpPr txBox="1">
          <a:spLocks noChangeArrowheads="1"/>
        </xdr:cNvSpPr>
      </xdr:nvSpPr>
      <xdr:spPr bwMode="auto">
        <a:xfrm>
          <a:off x="4929908" y="12850089"/>
          <a:ext cx="3538683" cy="206086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El operador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Claro Comunicaciones modificó todo el período enero 2019 a diciembre 2021, respecto de publicaciones anteriores o iguales al cierre de junio 2023. La información del mes de marzo 2019 es provisoria.</a:t>
          </a: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u="none" strike="noStrike" baseline="0">
            <a:solidFill>
              <a:srgbClr val="FF0000"/>
            </a:solidFill>
            <a:latin typeface="Arial"/>
            <a:ea typeface="+mn-ea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0"/>
  <sheetViews>
    <sheetView showGridLines="0" showRowColHeaders="0" zoomScaleSheetLayoutView="100" workbookViewId="0">
      <selection activeCell="C10" sqref="C10"/>
    </sheetView>
  </sheetViews>
  <sheetFormatPr baseColWidth="10" defaultColWidth="0" defaultRowHeight="13.15" customHeight="1" zeroHeight="1" x14ac:dyDescent="0.25"/>
  <cols>
    <col min="1" max="1" width="20" style="29" customWidth="1"/>
    <col min="2" max="2" width="2" style="29" customWidth="1"/>
    <col min="3" max="3" width="5.453125" style="29" customWidth="1"/>
    <col min="4" max="4" width="5.26953125" style="29" customWidth="1"/>
    <col min="5" max="5" width="16.453125" style="29" customWidth="1"/>
    <col min="6" max="6" width="19.26953125" style="29" customWidth="1"/>
    <col min="7" max="7" width="23.1796875" style="29" customWidth="1"/>
    <col min="8" max="8" width="26.26953125" style="29" customWidth="1"/>
    <col min="9" max="9" width="10.81640625" style="29" customWidth="1"/>
    <col min="10" max="10" width="16.7265625" style="29" customWidth="1"/>
    <col min="11" max="11" width="11.453125" style="29" customWidth="1"/>
    <col min="12" max="16384" width="11.453125" style="29" hidden="1"/>
  </cols>
  <sheetData>
    <row r="1" spans="2:11" ht="12.5" x14ac:dyDescent="0.25">
      <c r="J1" s="30"/>
      <c r="K1" s="30"/>
    </row>
    <row r="2" spans="2:11" ht="33.75" customHeight="1" x14ac:dyDescent="0.3">
      <c r="B2" s="31" t="s">
        <v>29</v>
      </c>
      <c r="C2" s="32"/>
      <c r="D2" s="30"/>
      <c r="E2" s="30"/>
      <c r="F2" s="30"/>
      <c r="J2" s="30"/>
      <c r="K2" s="30"/>
    </row>
    <row r="3" spans="2:11" ht="12.75" customHeight="1" x14ac:dyDescent="0.25">
      <c r="B3" s="32"/>
      <c r="C3" s="32"/>
      <c r="D3" s="30"/>
      <c r="E3" s="30"/>
      <c r="F3" s="30"/>
      <c r="J3" s="30"/>
      <c r="K3" s="30"/>
    </row>
    <row r="4" spans="2:11" ht="10.5" customHeight="1" x14ac:dyDescent="0.25">
      <c r="B4" s="30"/>
      <c r="C4" s="30"/>
      <c r="D4" s="30"/>
      <c r="E4" s="30"/>
      <c r="F4" s="30"/>
      <c r="J4" s="30"/>
      <c r="K4" s="30"/>
    </row>
    <row r="5" spans="2:11" ht="12.75" customHeight="1" x14ac:dyDescent="0.25">
      <c r="C5" s="33" t="s">
        <v>21</v>
      </c>
      <c r="J5" s="30"/>
      <c r="K5" s="30"/>
    </row>
    <row r="6" spans="2:11" ht="12.5" x14ac:dyDescent="0.25">
      <c r="B6" s="34"/>
      <c r="C6" s="34"/>
      <c r="J6" s="30"/>
      <c r="K6" s="30"/>
    </row>
    <row r="7" spans="2:11" ht="12.5" x14ac:dyDescent="0.25">
      <c r="B7" s="35"/>
      <c r="I7" s="36"/>
      <c r="J7" s="30"/>
      <c r="K7" s="30"/>
    </row>
    <row r="8" spans="2:11" ht="12.5" x14ac:dyDescent="0.25">
      <c r="B8" s="37" t="s">
        <v>22</v>
      </c>
      <c r="C8" s="38" t="s">
        <v>43</v>
      </c>
      <c r="I8" s="36"/>
      <c r="J8" s="30"/>
      <c r="K8" s="30"/>
    </row>
    <row r="9" spans="2:11" ht="12.5" x14ac:dyDescent="0.25">
      <c r="B9" s="37" t="s">
        <v>22</v>
      </c>
      <c r="C9" s="38" t="s">
        <v>41</v>
      </c>
      <c r="I9" s="36"/>
      <c r="J9" s="36"/>
      <c r="K9" s="30"/>
    </row>
    <row r="10" spans="2:11" ht="12.5" x14ac:dyDescent="0.25">
      <c r="B10" s="37" t="s">
        <v>22</v>
      </c>
      <c r="C10" s="38" t="s">
        <v>48</v>
      </c>
      <c r="I10" s="36"/>
      <c r="J10" s="30"/>
      <c r="K10" s="30"/>
    </row>
    <row r="11" spans="2:11" ht="12.5" x14ac:dyDescent="0.25">
      <c r="B11" s="37" t="s">
        <v>22</v>
      </c>
      <c r="C11" s="38" t="s">
        <v>42</v>
      </c>
      <c r="J11" s="30"/>
      <c r="K11" s="30"/>
    </row>
    <row r="12" spans="2:11" ht="12.5" x14ac:dyDescent="0.25">
      <c r="B12" s="37"/>
      <c r="C12" s="39"/>
      <c r="J12" s="30"/>
      <c r="K12" s="30"/>
    </row>
    <row r="13" spans="2:11" ht="12.5" x14ac:dyDescent="0.25">
      <c r="J13" s="30"/>
      <c r="K13" s="30"/>
    </row>
    <row r="14" spans="2:11" ht="12.5" hidden="1" x14ac:dyDescent="0.25">
      <c r="I14" s="40"/>
      <c r="J14" s="40"/>
      <c r="K14" s="40"/>
    </row>
    <row r="15" spans="2:11" ht="12.5" hidden="1" x14ac:dyDescent="0.25">
      <c r="I15" s="40"/>
      <c r="J15" s="40"/>
      <c r="K15" s="40"/>
    </row>
    <row r="16" spans="2:11" ht="12.5" hidden="1" x14ac:dyDescent="0.25">
      <c r="E16" s="41"/>
      <c r="I16" s="40"/>
      <c r="J16" s="40"/>
      <c r="K16" s="40"/>
    </row>
    <row r="17" ht="12.5" hidden="1" x14ac:dyDescent="0.25"/>
    <row r="18" ht="12.5" hidden="1" x14ac:dyDescent="0.25"/>
    <row r="19" ht="12.5" hidden="1" x14ac:dyDescent="0.25"/>
    <row r="20" ht="12.5" hidden="1" x14ac:dyDescent="0.25"/>
    <row r="21" ht="12.5" hidden="1" x14ac:dyDescent="0.25"/>
    <row r="22" ht="12.5" hidden="1" x14ac:dyDescent="0.25"/>
    <row r="23" ht="12.5" hidden="1" x14ac:dyDescent="0.25"/>
    <row r="24" ht="12.5" hidden="1" x14ac:dyDescent="0.25"/>
    <row r="25" ht="12.5" hidden="1" x14ac:dyDescent="0.25"/>
    <row r="26" ht="12.5" hidden="1" x14ac:dyDescent="0.25"/>
    <row r="27" ht="12.5" hidden="1" x14ac:dyDescent="0.25"/>
    <row r="28" ht="12.5" hidden="1" x14ac:dyDescent="0.25"/>
    <row r="29" ht="12.5" hidden="1" x14ac:dyDescent="0.25"/>
    <row r="30" ht="12.5" hidden="1" x14ac:dyDescent="0.25"/>
    <row r="31" ht="12.5" hidden="1" x14ac:dyDescent="0.25"/>
    <row r="32" ht="12.5" hidden="1" x14ac:dyDescent="0.25"/>
    <row r="33" ht="12.5" hidden="1" x14ac:dyDescent="0.25"/>
    <row r="34" ht="12.5" hidden="1" x14ac:dyDescent="0.25"/>
    <row r="35" ht="12.5" hidden="1" x14ac:dyDescent="0.25"/>
    <row r="36" ht="12.5" hidden="1" x14ac:dyDescent="0.25"/>
    <row r="37" ht="12.5" hidden="1" x14ac:dyDescent="0.25"/>
    <row r="38" ht="12.5" hidden="1" x14ac:dyDescent="0.25"/>
    <row r="39" ht="12.5" hidden="1" x14ac:dyDescent="0.25"/>
    <row r="40" ht="12.5" hidden="1" x14ac:dyDescent="0.25"/>
    <row r="41" ht="12.5" hidden="1" x14ac:dyDescent="0.25"/>
    <row r="42" ht="12.5" hidden="1" x14ac:dyDescent="0.25"/>
    <row r="43" ht="12.5" hidden="1" x14ac:dyDescent="0.25"/>
    <row r="44" ht="12.5" hidden="1" x14ac:dyDescent="0.25"/>
    <row r="45" ht="12.5" hidden="1" x14ac:dyDescent="0.25"/>
    <row r="46" ht="12.5" hidden="1" x14ac:dyDescent="0.25"/>
    <row r="47" ht="12.5" hidden="1" x14ac:dyDescent="0.25"/>
    <row r="48" ht="12.5" hidden="1" x14ac:dyDescent="0.25"/>
    <row r="49" ht="12.5" hidden="1" x14ac:dyDescent="0.25"/>
    <row r="50" ht="12.5" hidden="1" x14ac:dyDescent="0.25"/>
    <row r="51" ht="12.5" hidden="1" x14ac:dyDescent="0.25"/>
    <row r="52" ht="12.5" hidden="1" x14ac:dyDescent="0.25"/>
    <row r="53" ht="12.5" hidden="1" x14ac:dyDescent="0.25"/>
    <row r="54" ht="12.5" hidden="1" x14ac:dyDescent="0.25"/>
    <row r="55" ht="12.5" hidden="1" x14ac:dyDescent="0.25"/>
    <row r="56" ht="12.5" hidden="1" x14ac:dyDescent="0.25"/>
    <row r="57" ht="12.5" hidden="1" x14ac:dyDescent="0.25"/>
    <row r="58" ht="12.5" hidden="1" x14ac:dyDescent="0.25"/>
    <row r="59" ht="12.5" hidden="1" x14ac:dyDescent="0.25"/>
    <row r="60" ht="12.5" hidden="1" x14ac:dyDescent="0.25"/>
    <row r="61" ht="12.5" hidden="1" x14ac:dyDescent="0.25"/>
    <row r="62" ht="12.5" hidden="1" x14ac:dyDescent="0.25"/>
    <row r="63" ht="12.5" hidden="1" x14ac:dyDescent="0.25"/>
    <row r="64" ht="12.5" hidden="1" x14ac:dyDescent="0.25"/>
    <row r="65" ht="12.5" hidden="1" x14ac:dyDescent="0.25"/>
    <row r="66" ht="12.5" hidden="1" x14ac:dyDescent="0.25"/>
    <row r="67" ht="12.5" hidden="1" x14ac:dyDescent="0.25"/>
    <row r="68" ht="12.5" hidden="1" x14ac:dyDescent="0.25"/>
    <row r="69" ht="12.5" hidden="1" x14ac:dyDescent="0.25"/>
    <row r="70" ht="12.5" hidden="1" x14ac:dyDescent="0.25"/>
    <row r="71" ht="12.5" hidden="1" x14ac:dyDescent="0.25"/>
    <row r="72" ht="12.5" hidden="1" x14ac:dyDescent="0.25"/>
    <row r="73" ht="12.5" hidden="1" x14ac:dyDescent="0.25"/>
    <row r="74" ht="12.5" hidden="1" x14ac:dyDescent="0.25"/>
    <row r="75" ht="12.5" hidden="1" x14ac:dyDescent="0.25"/>
    <row r="76" ht="12.5" hidden="1" x14ac:dyDescent="0.25"/>
    <row r="77" ht="12.5" hidden="1" x14ac:dyDescent="0.25"/>
    <row r="78" ht="12.5" hidden="1" x14ac:dyDescent="0.25"/>
    <row r="79" ht="12.5" hidden="1" x14ac:dyDescent="0.25"/>
    <row r="80" ht="12.5" hidden="1" x14ac:dyDescent="0.25"/>
    <row r="81" ht="12.5" hidden="1" x14ac:dyDescent="0.25"/>
    <row r="82" ht="12.5" hidden="1" x14ac:dyDescent="0.25"/>
    <row r="83" ht="12.5" hidden="1" x14ac:dyDescent="0.25"/>
    <row r="84" ht="12.5" hidden="1" x14ac:dyDescent="0.25"/>
    <row r="85" ht="12.5" hidden="1" x14ac:dyDescent="0.25"/>
    <row r="86" ht="12.5" hidden="1" x14ac:dyDescent="0.25"/>
    <row r="87" ht="12.5" hidden="1" x14ac:dyDescent="0.25"/>
    <row r="88" ht="12.5" hidden="1" x14ac:dyDescent="0.25"/>
    <row r="89" ht="12.5" hidden="1" x14ac:dyDescent="0.25"/>
    <row r="90" ht="12.5" hidden="1" x14ac:dyDescent="0.25"/>
    <row r="91" ht="12.5" hidden="1" x14ac:dyDescent="0.25"/>
    <row r="92" ht="12.5" hidden="1" x14ac:dyDescent="0.25"/>
    <row r="93" ht="12.5" hidden="1" x14ac:dyDescent="0.25"/>
    <row r="94" ht="12.5" hidden="1" x14ac:dyDescent="0.25"/>
    <row r="95" ht="12.5" hidden="1" x14ac:dyDescent="0.25"/>
    <row r="96" ht="12.5" hidden="1" x14ac:dyDescent="0.25"/>
    <row r="97" ht="12.5" hidden="1" x14ac:dyDescent="0.25"/>
    <row r="98" ht="12.5" hidden="1" x14ac:dyDescent="0.25"/>
    <row r="99" ht="12.5" hidden="1" x14ac:dyDescent="0.25"/>
    <row r="100" ht="12.5" hidden="1" x14ac:dyDescent="0.25"/>
    <row r="101" ht="12.5" hidden="1" x14ac:dyDescent="0.25"/>
    <row r="102" ht="12.5" hidden="1" x14ac:dyDescent="0.25"/>
    <row r="103" ht="12.5" hidden="1" x14ac:dyDescent="0.25"/>
    <row r="104" ht="12.5" hidden="1" x14ac:dyDescent="0.25"/>
    <row r="105" ht="12.5" hidden="1" x14ac:dyDescent="0.25"/>
    <row r="106" ht="12.5" hidden="1" x14ac:dyDescent="0.25"/>
    <row r="107" ht="12.5" hidden="1" x14ac:dyDescent="0.25"/>
    <row r="108" ht="12.5" hidden="1" x14ac:dyDescent="0.25"/>
    <row r="109" ht="12.5" hidden="1" x14ac:dyDescent="0.25"/>
    <row r="110" ht="12.5" hidden="1" x14ac:dyDescent="0.25"/>
    <row r="111" ht="12.5" hidden="1" x14ac:dyDescent="0.25"/>
    <row r="112" ht="12.5" hidden="1" x14ac:dyDescent="0.25"/>
    <row r="113" ht="12.5" hidden="1" x14ac:dyDescent="0.25"/>
    <row r="114" ht="12.5" hidden="1" x14ac:dyDescent="0.25"/>
    <row r="115" ht="12.5" hidden="1" x14ac:dyDescent="0.25"/>
    <row r="116" ht="12.5" hidden="1" x14ac:dyDescent="0.25"/>
    <row r="117" ht="12.5" hidden="1" x14ac:dyDescent="0.25"/>
    <row r="118" ht="12.5" hidden="1" x14ac:dyDescent="0.25"/>
    <row r="119" ht="12.5" hidden="1" x14ac:dyDescent="0.25"/>
    <row r="120" ht="12.5" hidden="1" x14ac:dyDescent="0.25"/>
    <row r="121" ht="12.5" hidden="1" x14ac:dyDescent="0.25"/>
    <row r="130" ht="13.15" customHeight="1" x14ac:dyDescent="0.25"/>
  </sheetData>
  <hyperlinks>
    <hyperlink ref="C8" location="'10.1.TRAF_SENT'!A1" display="10.1. TRÁFICO FIJO TOTAL" xr:uid="{00000000-0004-0000-0000-000000000000}"/>
    <hyperlink ref="C9" location="'10.2.TRAF_BAND'!A1" display="10.2. TRÁFICO POR BANDA (NACIONAL E INTERNACIONAL)" xr:uid="{00000000-0004-0000-0000-000001000000}"/>
    <hyperlink ref="C10" location="'10.3.TRAF_CLI.PLAN'!A1" display="10.3. TRÁFICO POR CLIENTE Y PLAN" xr:uid="{00000000-0004-0000-0000-000002000000}"/>
    <hyperlink ref="C11" location="'10.4.TRAF_EMP'!A1" display="10.4. TRÁFICO POR EMPRESA" xr:uid="{00000000-0004-0000-0000-000003000000}"/>
  </hyperlinks>
  <pageMargins left="0.75" right="0.75" top="1" bottom="1" header="0" footer="0"/>
  <pageSetup paperSize="9" scale="6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0"/>
  <sheetViews>
    <sheetView showGridLines="0" tabSelected="1" topLeftCell="A77" zoomScale="110" zoomScaleNormal="110" workbookViewId="0">
      <selection activeCell="H84" sqref="H84"/>
    </sheetView>
  </sheetViews>
  <sheetFormatPr baseColWidth="10" defaultColWidth="0" defaultRowHeight="14.5" zeroHeight="1" x14ac:dyDescent="0.35"/>
  <cols>
    <col min="1" max="1" width="18.26953125" customWidth="1"/>
    <col min="2" max="2" width="17.26953125" customWidth="1"/>
    <col min="3" max="5" width="12.7265625" customWidth="1"/>
    <col min="6" max="6" width="12.1796875" customWidth="1"/>
    <col min="7" max="15" width="11.54296875" customWidth="1"/>
    <col min="16" max="17" width="0" hidden="1" customWidth="1"/>
    <col min="18" max="16384" width="11.54296875" hidden="1"/>
  </cols>
  <sheetData>
    <row r="1" spans="1:7" x14ac:dyDescent="0.35">
      <c r="A1" s="1"/>
      <c r="B1" s="1"/>
      <c r="C1" s="1"/>
      <c r="D1" s="1"/>
      <c r="E1" s="1"/>
      <c r="F1" s="1"/>
    </row>
    <row r="2" spans="1:7" x14ac:dyDescent="0.35">
      <c r="A2" s="2"/>
      <c r="B2" s="26" t="s">
        <v>30</v>
      </c>
      <c r="C2" s="2"/>
      <c r="D2" s="2"/>
      <c r="E2" s="2"/>
      <c r="F2" s="2"/>
    </row>
    <row r="3" spans="1:7" x14ac:dyDescent="0.35">
      <c r="A3" s="2"/>
      <c r="B3" s="26" t="s">
        <v>46</v>
      </c>
      <c r="C3" s="2"/>
      <c r="D3" s="2"/>
      <c r="E3" s="2"/>
      <c r="F3" s="2"/>
    </row>
    <row r="4" spans="1:7" x14ac:dyDescent="0.35">
      <c r="A4" s="2"/>
      <c r="B4" s="4"/>
      <c r="C4" s="2"/>
      <c r="D4" s="2"/>
      <c r="E4" s="2"/>
      <c r="F4" s="2"/>
    </row>
    <row r="5" spans="1:7" x14ac:dyDescent="0.35">
      <c r="A5" s="1"/>
      <c r="B5" s="5"/>
      <c r="C5" s="1"/>
      <c r="D5" s="1"/>
      <c r="E5" s="1"/>
      <c r="F5" s="1"/>
    </row>
    <row r="6" spans="1:7" x14ac:dyDescent="0.35"/>
    <row r="7" spans="1:7" x14ac:dyDescent="0.35"/>
    <row r="8" spans="1:7" ht="15" thickBot="1" x14ac:dyDescent="0.4"/>
    <row r="9" spans="1:7" ht="15" thickBot="1" x14ac:dyDescent="0.4">
      <c r="B9" s="77" t="s">
        <v>0</v>
      </c>
      <c r="C9" s="79" t="s">
        <v>1</v>
      </c>
      <c r="D9" s="83" t="s">
        <v>14</v>
      </c>
      <c r="E9" s="84"/>
      <c r="F9" s="85"/>
      <c r="G9" s="81" t="s">
        <v>27</v>
      </c>
    </row>
    <row r="10" spans="1:7" ht="28.15" customHeight="1" thickBot="1" x14ac:dyDescent="0.4">
      <c r="B10" s="78"/>
      <c r="C10" s="80"/>
      <c r="D10" s="13" t="s">
        <v>44</v>
      </c>
      <c r="E10" s="24" t="s">
        <v>45</v>
      </c>
      <c r="F10" s="14" t="s">
        <v>15</v>
      </c>
      <c r="G10" s="82"/>
    </row>
    <row r="11" spans="1:7" x14ac:dyDescent="0.35">
      <c r="A11" t="s">
        <v>23</v>
      </c>
      <c r="B11" s="6">
        <v>2019</v>
      </c>
      <c r="C11" s="7" t="s">
        <v>2</v>
      </c>
      <c r="D11" s="63">
        <v>650839.34322588961</v>
      </c>
      <c r="E11" s="63">
        <v>73755.246112618799</v>
      </c>
      <c r="F11" s="17">
        <f t="shared" ref="F11:F22" si="0">SUM(D11:E11)</f>
        <v>724594.58933850843</v>
      </c>
      <c r="G11" s="66"/>
    </row>
    <row r="12" spans="1:7" x14ac:dyDescent="0.35">
      <c r="B12" s="8"/>
      <c r="C12" s="9" t="s">
        <v>3</v>
      </c>
      <c r="D12" s="64">
        <v>600407.04207537964</v>
      </c>
      <c r="E12" s="64">
        <v>67387.811384990753</v>
      </c>
      <c r="F12" s="20">
        <f t="shared" si="0"/>
        <v>667794.85346037033</v>
      </c>
      <c r="G12" s="67"/>
    </row>
    <row r="13" spans="1:7" x14ac:dyDescent="0.35">
      <c r="B13" s="8"/>
      <c r="C13" s="9" t="s">
        <v>4</v>
      </c>
      <c r="D13" s="64">
        <v>596281.41229819448</v>
      </c>
      <c r="E13" s="64">
        <v>67735.175458300204</v>
      </c>
      <c r="F13" s="20">
        <f t="shared" si="0"/>
        <v>664016.58775649464</v>
      </c>
      <c r="G13" s="67"/>
    </row>
    <row r="14" spans="1:7" x14ac:dyDescent="0.35">
      <c r="B14" s="8"/>
      <c r="C14" s="9" t="s">
        <v>5</v>
      </c>
      <c r="D14" s="64">
        <v>633956.46208690794</v>
      </c>
      <c r="E14" s="64">
        <v>73855.581511840297</v>
      </c>
      <c r="F14" s="20">
        <f t="shared" si="0"/>
        <v>707812.04359874828</v>
      </c>
      <c r="G14" s="67"/>
    </row>
    <row r="15" spans="1:7" x14ac:dyDescent="0.35">
      <c r="B15" s="8"/>
      <c r="C15" s="9" t="s">
        <v>6</v>
      </c>
      <c r="D15" s="64">
        <v>677524.65219640045</v>
      </c>
      <c r="E15" s="64">
        <v>77729.338129500713</v>
      </c>
      <c r="F15" s="20">
        <f t="shared" si="0"/>
        <v>755253.99032590119</v>
      </c>
      <c r="G15" s="67"/>
    </row>
    <row r="16" spans="1:7" x14ac:dyDescent="0.35">
      <c r="B16" s="8"/>
      <c r="C16" s="9" t="s">
        <v>7</v>
      </c>
      <c r="D16" s="64">
        <v>705840.13794076012</v>
      </c>
      <c r="E16" s="64">
        <v>77722.921898950124</v>
      </c>
      <c r="F16" s="20">
        <f t="shared" si="0"/>
        <v>783563.05983971024</v>
      </c>
      <c r="G16" s="67"/>
    </row>
    <row r="17" spans="2:9" x14ac:dyDescent="0.35">
      <c r="B17" s="8"/>
      <c r="C17" s="9" t="s">
        <v>8</v>
      </c>
      <c r="D17" s="64">
        <v>792408.46814174706</v>
      </c>
      <c r="E17" s="64">
        <v>85836.069877919013</v>
      </c>
      <c r="F17" s="20">
        <f t="shared" si="0"/>
        <v>878244.5380196661</v>
      </c>
      <c r="G17" s="67"/>
    </row>
    <row r="18" spans="2:9" x14ac:dyDescent="0.35">
      <c r="B18" s="8"/>
      <c r="C18" s="9" t="s">
        <v>9</v>
      </c>
      <c r="D18" s="64">
        <v>757813.55711842712</v>
      </c>
      <c r="E18" s="64">
        <v>83371.692263830744</v>
      </c>
      <c r="F18" s="20">
        <f t="shared" si="0"/>
        <v>841185.24938225793</v>
      </c>
      <c r="G18" s="67"/>
    </row>
    <row r="19" spans="2:9" x14ac:dyDescent="0.35">
      <c r="B19" s="8"/>
      <c r="C19" s="9" t="s">
        <v>10</v>
      </c>
      <c r="D19" s="64">
        <v>752092.6149694745</v>
      </c>
      <c r="E19" s="64">
        <v>85013.061078459097</v>
      </c>
      <c r="F19" s="20">
        <f t="shared" si="0"/>
        <v>837105.67604793364</v>
      </c>
      <c r="G19" s="67"/>
    </row>
    <row r="20" spans="2:9" x14ac:dyDescent="0.35">
      <c r="B20" s="8"/>
      <c r="C20" s="9" t="s">
        <v>11</v>
      </c>
      <c r="D20" s="64">
        <v>829827.88212802215</v>
      </c>
      <c r="E20" s="64">
        <v>96080.912638340218</v>
      </c>
      <c r="F20" s="20">
        <f t="shared" si="0"/>
        <v>925908.79476636241</v>
      </c>
      <c r="G20" s="67"/>
    </row>
    <row r="21" spans="2:9" x14ac:dyDescent="0.35">
      <c r="B21" s="8"/>
      <c r="C21" s="9" t="s">
        <v>12</v>
      </c>
      <c r="D21" s="64">
        <v>783264.31917797343</v>
      </c>
      <c r="E21" s="64">
        <v>94286.133270549559</v>
      </c>
      <c r="F21" s="20">
        <f t="shared" si="0"/>
        <v>877550.45244852302</v>
      </c>
      <c r="G21" s="67"/>
    </row>
    <row r="22" spans="2:9" ht="15" thickBot="1" x14ac:dyDescent="0.4">
      <c r="B22" s="10"/>
      <c r="C22" s="11" t="s">
        <v>13</v>
      </c>
      <c r="D22" s="65">
        <v>815728.13478818315</v>
      </c>
      <c r="E22" s="65">
        <v>100929.82267685968</v>
      </c>
      <c r="F22" s="23">
        <f t="shared" si="0"/>
        <v>916657.95746504283</v>
      </c>
      <c r="G22" s="68"/>
    </row>
    <row r="23" spans="2:9" x14ac:dyDescent="0.35">
      <c r="B23" s="6">
        <v>2020</v>
      </c>
      <c r="C23" s="7" t="s">
        <v>2</v>
      </c>
      <c r="D23" s="60">
        <v>819368.95442530804</v>
      </c>
      <c r="E23" s="60">
        <v>99906.717688129051</v>
      </c>
      <c r="F23" s="17">
        <f>SUM(D23:E23)</f>
        <v>919275.67211343709</v>
      </c>
      <c r="G23" s="51">
        <f t="shared" ref="G23:G26" si="1">+F23/F11-1</f>
        <v>0.26867587150030392</v>
      </c>
    </row>
    <row r="24" spans="2:9" x14ac:dyDescent="0.35">
      <c r="B24" s="8"/>
      <c r="C24" s="9" t="s">
        <v>3</v>
      </c>
      <c r="D24" s="61">
        <v>766527.35405501071</v>
      </c>
      <c r="E24" s="61">
        <v>97787.782256860577</v>
      </c>
      <c r="F24" s="20">
        <f t="shared" ref="F24:F34" si="2">SUM(D24:E24)</f>
        <v>864315.13631187123</v>
      </c>
      <c r="G24" s="49">
        <f t="shared" si="1"/>
        <v>0.29428241597426918</v>
      </c>
    </row>
    <row r="25" spans="2:9" x14ac:dyDescent="0.35">
      <c r="B25" s="8"/>
      <c r="C25" s="9" t="s">
        <v>4</v>
      </c>
      <c r="D25" s="61">
        <v>1007699.2185066739</v>
      </c>
      <c r="E25" s="61">
        <v>126279.89339509133</v>
      </c>
      <c r="F25" s="20">
        <f t="shared" si="2"/>
        <v>1133979.1119017652</v>
      </c>
      <c r="G25" s="49">
        <f t="shared" si="1"/>
        <v>0.70775720488117266</v>
      </c>
      <c r="H25" s="42"/>
    </row>
    <row r="26" spans="2:9" x14ac:dyDescent="0.35">
      <c r="B26" s="8"/>
      <c r="C26" s="9" t="s">
        <v>5</v>
      </c>
      <c r="D26" s="61">
        <v>1087482.799918859</v>
      </c>
      <c r="E26" s="61">
        <v>143490.19444421006</v>
      </c>
      <c r="F26" s="20">
        <f t="shared" si="2"/>
        <v>1230972.9943630691</v>
      </c>
      <c r="G26" s="49">
        <f t="shared" si="1"/>
        <v>0.73912411564007741</v>
      </c>
    </row>
    <row r="27" spans="2:9" x14ac:dyDescent="0.35">
      <c r="B27" s="8"/>
      <c r="C27" s="9" t="s">
        <v>6</v>
      </c>
      <c r="D27" s="61">
        <v>1148509.1541617613</v>
      </c>
      <c r="E27" s="61">
        <v>154249.7562623501</v>
      </c>
      <c r="F27" s="20">
        <f t="shared" si="2"/>
        <v>1302758.9104241114</v>
      </c>
      <c r="G27" s="49">
        <f t="shared" ref="G27:G37" si="3">+F27/F15-1</f>
        <v>0.72492820575758254</v>
      </c>
    </row>
    <row r="28" spans="2:9" x14ac:dyDescent="0.35">
      <c r="B28" s="8"/>
      <c r="C28" s="9" t="s">
        <v>7</v>
      </c>
      <c r="D28" s="61">
        <v>1160916.2343156959</v>
      </c>
      <c r="E28" s="61">
        <v>164030.31176676962</v>
      </c>
      <c r="F28" s="20">
        <f t="shared" si="2"/>
        <v>1324946.5460824654</v>
      </c>
      <c r="G28" s="49">
        <f t="shared" si="3"/>
        <v>0.69092522860062267</v>
      </c>
    </row>
    <row r="29" spans="2:9" x14ac:dyDescent="0.35">
      <c r="B29" s="8"/>
      <c r="C29" s="9" t="s">
        <v>8</v>
      </c>
      <c r="D29" s="61">
        <v>1217945.4306173692</v>
      </c>
      <c r="E29" s="61">
        <v>162581.75239970873</v>
      </c>
      <c r="F29" s="20">
        <f t="shared" si="2"/>
        <v>1380527.1830170779</v>
      </c>
      <c r="G29" s="49">
        <f t="shared" si="3"/>
        <v>0.57191661690261997</v>
      </c>
    </row>
    <row r="30" spans="2:9" x14ac:dyDescent="0.35">
      <c r="B30" s="8"/>
      <c r="C30" s="9" t="s">
        <v>9</v>
      </c>
      <c r="D30" s="61">
        <v>1263013.5059820814</v>
      </c>
      <c r="E30" s="61">
        <v>164425.85894417972</v>
      </c>
      <c r="F30" s="20">
        <f t="shared" si="2"/>
        <v>1427439.3649262611</v>
      </c>
      <c r="G30" s="49">
        <f t="shared" si="3"/>
        <v>0.69693817856950213</v>
      </c>
      <c r="I30" s="42"/>
    </row>
    <row r="31" spans="2:9" x14ac:dyDescent="0.35">
      <c r="B31" s="8"/>
      <c r="C31" s="9" t="s">
        <v>10</v>
      </c>
      <c r="D31" s="61">
        <v>1196346.7962365665</v>
      </c>
      <c r="E31" s="61">
        <v>155378.9146400069</v>
      </c>
      <c r="F31" s="20">
        <f t="shared" si="2"/>
        <v>1351725.7108765733</v>
      </c>
      <c r="G31" s="49">
        <f t="shared" si="3"/>
        <v>0.61476113417151401</v>
      </c>
      <c r="I31" s="42"/>
    </row>
    <row r="32" spans="2:9" x14ac:dyDescent="0.35">
      <c r="B32" s="8"/>
      <c r="C32" s="9" t="s">
        <v>11</v>
      </c>
      <c r="D32" s="61">
        <v>1223558.2443917491</v>
      </c>
      <c r="E32" s="61">
        <v>162247.78281024026</v>
      </c>
      <c r="F32" s="20">
        <f t="shared" si="2"/>
        <v>1385806.0272019894</v>
      </c>
      <c r="G32" s="49">
        <f t="shared" si="3"/>
        <v>0.49669820076789994</v>
      </c>
    </row>
    <row r="33" spans="2:8" x14ac:dyDescent="0.35">
      <c r="B33" s="8"/>
      <c r="C33" s="9" t="s">
        <v>12</v>
      </c>
      <c r="D33" s="61">
        <v>1217774.0852954702</v>
      </c>
      <c r="E33" s="61">
        <v>174634.04400100966</v>
      </c>
      <c r="F33" s="20">
        <f t="shared" si="2"/>
        <v>1392408.1292964797</v>
      </c>
      <c r="G33" s="49">
        <f t="shared" si="3"/>
        <v>0.58669866263690196</v>
      </c>
    </row>
    <row r="34" spans="2:8" ht="15" thickBot="1" x14ac:dyDescent="0.4">
      <c r="B34" s="10"/>
      <c r="C34" s="11" t="s">
        <v>13</v>
      </c>
      <c r="D34" s="62">
        <v>1295835.6845787934</v>
      </c>
      <c r="E34" s="62">
        <v>182471.64373902997</v>
      </c>
      <c r="F34" s="23">
        <f t="shared" si="2"/>
        <v>1478307.3283178234</v>
      </c>
      <c r="G34" s="50">
        <f t="shared" si="3"/>
        <v>0.61271422593219493</v>
      </c>
    </row>
    <row r="35" spans="2:8" x14ac:dyDescent="0.35">
      <c r="B35" s="6">
        <v>2021</v>
      </c>
      <c r="C35" s="7" t="s">
        <v>2</v>
      </c>
      <c r="D35" s="60">
        <v>1312492.3147003627</v>
      </c>
      <c r="E35" s="60">
        <v>181419.79998723129</v>
      </c>
      <c r="F35" s="17">
        <f>SUM(D35:E35)</f>
        <v>1493912.1146875941</v>
      </c>
      <c r="G35" s="51">
        <f t="shared" si="3"/>
        <v>0.62509697581037238</v>
      </c>
    </row>
    <row r="36" spans="2:8" x14ac:dyDescent="0.35">
      <c r="B36" s="8"/>
      <c r="C36" s="9" t="s">
        <v>3</v>
      </c>
      <c r="D36" s="61">
        <v>1178986.0883345169</v>
      </c>
      <c r="E36" s="61">
        <v>162491.25894386036</v>
      </c>
      <c r="F36" s="20">
        <f t="shared" ref="F36:F37" si="4">SUM(D36:E36)</f>
        <v>1341477.3472783773</v>
      </c>
      <c r="G36" s="49">
        <f t="shared" si="3"/>
        <v>0.55206971499146729</v>
      </c>
    </row>
    <row r="37" spans="2:8" x14ac:dyDescent="0.35">
      <c r="B37" s="8"/>
      <c r="C37" s="9" t="s">
        <v>4</v>
      </c>
      <c r="D37" s="61">
        <v>1442797.1783623225</v>
      </c>
      <c r="E37" s="61">
        <v>207975.148288642</v>
      </c>
      <c r="F37" s="20">
        <f t="shared" si="4"/>
        <v>1650772.3266509646</v>
      </c>
      <c r="G37" s="49">
        <f t="shared" si="3"/>
        <v>0.45573433348564918</v>
      </c>
      <c r="H37" s="42"/>
    </row>
    <row r="38" spans="2:8" x14ac:dyDescent="0.35">
      <c r="B38" s="8"/>
      <c r="C38" s="9" t="s">
        <v>5</v>
      </c>
      <c r="D38" s="61">
        <v>1504458.6597779554</v>
      </c>
      <c r="E38" s="61">
        <v>218406.15252524143</v>
      </c>
      <c r="F38" s="20">
        <f>SUM(D38:E38)</f>
        <v>1722864.8123031969</v>
      </c>
      <c r="G38" s="49">
        <f t="shared" ref="G38:G49" si="5">+F38/F26-1</f>
        <v>0.39959594580272895</v>
      </c>
      <c r="H38" s="42"/>
    </row>
    <row r="39" spans="2:8" x14ac:dyDescent="0.35">
      <c r="B39" s="8"/>
      <c r="C39" s="9" t="s">
        <v>6</v>
      </c>
      <c r="D39" s="61">
        <v>1506052.2327545504</v>
      </c>
      <c r="E39" s="61">
        <v>217975.41103705074</v>
      </c>
      <c r="F39" s="20">
        <f t="shared" ref="F39:F40" si="6">SUM(D39:E39)</f>
        <v>1724027.6437916011</v>
      </c>
      <c r="G39" s="49">
        <f t="shared" si="5"/>
        <v>0.32336661065733652</v>
      </c>
      <c r="H39" s="42"/>
    </row>
    <row r="40" spans="2:8" x14ac:dyDescent="0.35">
      <c r="B40" s="8"/>
      <c r="C40" s="9" t="s">
        <v>7</v>
      </c>
      <c r="D40" s="61">
        <v>1539294.8996547866</v>
      </c>
      <c r="E40" s="61">
        <v>222662.30952233166</v>
      </c>
      <c r="F40" s="20">
        <f t="shared" si="6"/>
        <v>1761957.2091771183</v>
      </c>
      <c r="G40" s="49">
        <f t="shared" si="5"/>
        <v>0.32983267467414712</v>
      </c>
      <c r="H40" s="47"/>
    </row>
    <row r="41" spans="2:8" x14ac:dyDescent="0.35">
      <c r="B41" s="8"/>
      <c r="C41" s="9" t="s">
        <v>8</v>
      </c>
      <c r="D41" s="61">
        <v>1577068.2406872313</v>
      </c>
      <c r="E41" s="61">
        <v>223994.79058293923</v>
      </c>
      <c r="F41" s="20">
        <f>SUM(D41:E41)</f>
        <v>1801063.0312701706</v>
      </c>
      <c r="G41" s="49">
        <f t="shared" si="5"/>
        <v>0.30461975209646441</v>
      </c>
      <c r="H41" s="47"/>
    </row>
    <row r="42" spans="2:8" x14ac:dyDescent="0.35">
      <c r="B42" s="8"/>
      <c r="C42" s="9" t="s">
        <v>9</v>
      </c>
      <c r="D42" s="61">
        <v>1588131.8903348234</v>
      </c>
      <c r="E42" s="61">
        <v>226759.82580235088</v>
      </c>
      <c r="F42" s="20">
        <f t="shared" ref="F42:F43" si="7">SUM(D42:E42)</f>
        <v>1814891.7161371743</v>
      </c>
      <c r="G42" s="49">
        <f t="shared" si="5"/>
        <v>0.27143174045149587</v>
      </c>
      <c r="H42" s="47"/>
    </row>
    <row r="43" spans="2:8" x14ac:dyDescent="0.35">
      <c r="B43" s="8"/>
      <c r="C43" s="9" t="s">
        <v>10</v>
      </c>
      <c r="D43" s="61">
        <v>1527718.8668315522</v>
      </c>
      <c r="E43" s="61">
        <v>215298.17160004019</v>
      </c>
      <c r="F43" s="20">
        <f t="shared" si="7"/>
        <v>1743017.0384315925</v>
      </c>
      <c r="G43" s="49">
        <f t="shared" si="5"/>
        <v>0.2894753901671907</v>
      </c>
      <c r="H43" s="47"/>
    </row>
    <row r="44" spans="2:8" x14ac:dyDescent="0.35">
      <c r="B44" s="8"/>
      <c r="C44" s="9" t="s">
        <v>11</v>
      </c>
      <c r="D44" s="61">
        <v>1635105.7208713072</v>
      </c>
      <c r="E44" s="61">
        <v>228337.88824142117</v>
      </c>
      <c r="F44" s="20">
        <f>SUM(D44:E44)</f>
        <v>1863443.6091127284</v>
      </c>
      <c r="G44" s="49">
        <f t="shared" si="5"/>
        <v>0.34466409622644867</v>
      </c>
      <c r="H44" s="47"/>
    </row>
    <row r="45" spans="2:8" x14ac:dyDescent="0.35">
      <c r="B45" s="8"/>
      <c r="C45" s="9" t="s">
        <v>12</v>
      </c>
      <c r="D45" s="61">
        <v>1583242.4442565637</v>
      </c>
      <c r="E45" s="61">
        <v>228652.57468784892</v>
      </c>
      <c r="F45" s="20">
        <f t="shared" ref="F45:F46" si="8">SUM(D45:E45)</f>
        <v>1811895.0189444125</v>
      </c>
      <c r="G45" s="49">
        <f t="shared" si="5"/>
        <v>0.30126719373570476</v>
      </c>
      <c r="H45" s="47"/>
    </row>
    <row r="46" spans="2:8" ht="15" thickBot="1" x14ac:dyDescent="0.4">
      <c r="B46" s="10"/>
      <c r="C46" s="11" t="s">
        <v>13</v>
      </c>
      <c r="D46" s="62">
        <v>1654002.780535338</v>
      </c>
      <c r="E46" s="62">
        <v>235309.07439357982</v>
      </c>
      <c r="F46" s="23">
        <f t="shared" si="8"/>
        <v>1889311.8549289177</v>
      </c>
      <c r="G46" s="50">
        <f t="shared" si="5"/>
        <v>0.27802373615963827</v>
      </c>
      <c r="H46" s="47"/>
    </row>
    <row r="47" spans="2:8" x14ac:dyDescent="0.35">
      <c r="B47" s="6">
        <v>2022</v>
      </c>
      <c r="C47" s="7" t="s">
        <v>2</v>
      </c>
      <c r="D47" s="60">
        <v>1683048.5658858595</v>
      </c>
      <c r="E47" s="60">
        <v>236784.81035131004</v>
      </c>
      <c r="F47" s="17">
        <f>SUM(D47:E47)</f>
        <v>1919833.3762371696</v>
      </c>
      <c r="G47" s="51">
        <f t="shared" si="5"/>
        <v>0.28510463056164714</v>
      </c>
      <c r="H47" s="47"/>
    </row>
    <row r="48" spans="2:8" x14ac:dyDescent="0.35">
      <c r="B48" s="8"/>
      <c r="C48" s="9" t="s">
        <v>3</v>
      </c>
      <c r="D48" s="61">
        <v>1516507.0837267209</v>
      </c>
      <c r="E48" s="61">
        <v>211221.51805538018</v>
      </c>
      <c r="F48" s="20">
        <f t="shared" ref="F48:F49" si="9">SUM(D48:E48)</f>
        <v>1727728.601782101</v>
      </c>
      <c r="G48" s="49">
        <f t="shared" si="5"/>
        <v>0.2879297628747588</v>
      </c>
      <c r="H48" s="47"/>
    </row>
    <row r="49" spans="2:8" x14ac:dyDescent="0.35">
      <c r="B49" s="8"/>
      <c r="C49" s="9" t="s">
        <v>4</v>
      </c>
      <c r="D49" s="61">
        <v>1696892.0469539925</v>
      </c>
      <c r="E49" s="61">
        <v>243112.03097035029</v>
      </c>
      <c r="F49" s="20">
        <f t="shared" si="9"/>
        <v>1940004.0779243428</v>
      </c>
      <c r="G49" s="49">
        <f t="shared" si="5"/>
        <v>0.17520995875922063</v>
      </c>
      <c r="H49" s="47"/>
    </row>
    <row r="50" spans="2:8" x14ac:dyDescent="0.35">
      <c r="B50" s="8"/>
      <c r="C50" s="9" t="s">
        <v>5</v>
      </c>
      <c r="D50" s="61">
        <v>1710099.3697002016</v>
      </c>
      <c r="E50" s="61">
        <v>246319.87326420972</v>
      </c>
      <c r="F50" s="20">
        <f>SUM(D50:E50)</f>
        <v>1956419.2429644112</v>
      </c>
      <c r="G50" s="49">
        <f t="shared" ref="G50:G61" si="10">+F50/F38-1</f>
        <v>0.1355616697220654</v>
      </c>
      <c r="H50" s="47"/>
    </row>
    <row r="51" spans="2:8" x14ac:dyDescent="0.35">
      <c r="B51" s="8"/>
      <c r="C51" s="9" t="s">
        <v>6</v>
      </c>
      <c r="D51" s="61">
        <v>1807845.1884379373</v>
      </c>
      <c r="E51" s="61">
        <v>245995.62753726001</v>
      </c>
      <c r="F51" s="20">
        <f>SUM(D51:E51)</f>
        <v>2053840.8159751974</v>
      </c>
      <c r="G51" s="49">
        <f t="shared" si="10"/>
        <v>0.19130387692522621</v>
      </c>
      <c r="H51" s="47"/>
    </row>
    <row r="52" spans="2:8" x14ac:dyDescent="0.35">
      <c r="B52" s="8"/>
      <c r="C52" s="9" t="s">
        <v>7</v>
      </c>
      <c r="D52" s="61">
        <v>1880861.7656703829</v>
      </c>
      <c r="E52" s="61">
        <v>247797.97959902984</v>
      </c>
      <c r="F52" s="20">
        <f t="shared" ref="F52" si="11">SUM(D52:E52)</f>
        <v>2128659.7452694126</v>
      </c>
      <c r="G52" s="49">
        <f t="shared" si="10"/>
        <v>0.20812227117794446</v>
      </c>
      <c r="H52" s="47"/>
    </row>
    <row r="53" spans="2:8" x14ac:dyDescent="0.35">
      <c r="B53" s="8"/>
      <c r="C53" s="9" t="s">
        <v>8</v>
      </c>
      <c r="D53" s="61">
        <v>1941954.2494009493</v>
      </c>
      <c r="E53" s="61">
        <v>263447.52266188205</v>
      </c>
      <c r="F53" s="20">
        <f>SUM(D53:E53)</f>
        <v>2205401.7720628316</v>
      </c>
      <c r="G53" s="49">
        <f t="shared" si="10"/>
        <v>0.22450005012179264</v>
      </c>
      <c r="H53" s="47"/>
    </row>
    <row r="54" spans="2:8" x14ac:dyDescent="0.35">
      <c r="B54" s="8"/>
      <c r="C54" s="9" t="s">
        <v>9</v>
      </c>
      <c r="D54" s="61">
        <v>1910005.05603624</v>
      </c>
      <c r="E54" s="61">
        <v>272236.3175104605</v>
      </c>
      <c r="F54" s="20">
        <f t="shared" ref="F54:F55" si="12">SUM(D54:E54)</f>
        <v>2182241.3735467005</v>
      </c>
      <c r="G54" s="49">
        <f t="shared" si="10"/>
        <v>0.20240858126312644</v>
      </c>
      <c r="H54" s="47"/>
    </row>
    <row r="55" spans="2:8" x14ac:dyDescent="0.35">
      <c r="B55" s="8"/>
      <c r="C55" s="9" t="s">
        <v>10</v>
      </c>
      <c r="D55" s="61">
        <v>1843433.1508587294</v>
      </c>
      <c r="E55" s="61">
        <v>265166.77774104063</v>
      </c>
      <c r="F55" s="20">
        <f t="shared" si="12"/>
        <v>2108599.9285997702</v>
      </c>
      <c r="G55" s="49">
        <f t="shared" si="10"/>
        <v>0.20974143230242759</v>
      </c>
      <c r="H55" s="47"/>
    </row>
    <row r="56" spans="2:8" x14ac:dyDescent="0.35">
      <c r="B56" s="8"/>
      <c r="C56" s="9" t="s">
        <v>11</v>
      </c>
      <c r="D56" s="61">
        <v>1942496.3207902191</v>
      </c>
      <c r="E56" s="61">
        <v>275700.99153042154</v>
      </c>
      <c r="F56" s="20">
        <f>SUM(D56:E56)</f>
        <v>2218197.3123206408</v>
      </c>
      <c r="G56" s="49">
        <f t="shared" si="10"/>
        <v>0.19037533600323275</v>
      </c>
      <c r="H56" s="47"/>
    </row>
    <row r="57" spans="2:8" x14ac:dyDescent="0.35">
      <c r="B57" s="8"/>
      <c r="C57" s="9" t="s">
        <v>12</v>
      </c>
      <c r="D57" s="61">
        <v>1950858.2670034114</v>
      </c>
      <c r="E57" s="61">
        <v>281447.21886533423</v>
      </c>
      <c r="F57" s="20">
        <f t="shared" ref="F57:F58" si="13">SUM(D57:E57)</f>
        <v>2232305.4858687455</v>
      </c>
      <c r="G57" s="49">
        <f t="shared" si="10"/>
        <v>0.23202804937852251</v>
      </c>
      <c r="H57" s="47"/>
    </row>
    <row r="58" spans="2:8" ht="15" thickBot="1" x14ac:dyDescent="0.4">
      <c r="B58" s="10"/>
      <c r="C58" s="11" t="s">
        <v>13</v>
      </c>
      <c r="D58" s="62">
        <v>2010226.3551184305</v>
      </c>
      <c r="E58" s="62">
        <v>285516.5726999683</v>
      </c>
      <c r="F58" s="23">
        <f t="shared" si="13"/>
        <v>2295742.9278183989</v>
      </c>
      <c r="G58" s="50">
        <f t="shared" si="10"/>
        <v>0.21512122089805685</v>
      </c>
      <c r="H58" s="47"/>
    </row>
    <row r="59" spans="2:8" x14ac:dyDescent="0.35">
      <c r="B59" s="6">
        <v>2023</v>
      </c>
      <c r="C59" s="7" t="s">
        <v>2</v>
      </c>
      <c r="D59" s="60">
        <v>2135579.6570651243</v>
      </c>
      <c r="E59" s="60">
        <v>295507.29174085893</v>
      </c>
      <c r="F59" s="17">
        <f>SUM(D59:E59)</f>
        <v>2431086.9488059832</v>
      </c>
      <c r="G59" s="51">
        <f t="shared" si="10"/>
        <v>0.26630101283625929</v>
      </c>
      <c r="H59" s="47"/>
    </row>
    <row r="60" spans="2:8" x14ac:dyDescent="0.35">
      <c r="B60" s="8"/>
      <c r="C60" s="9" t="s">
        <v>3</v>
      </c>
      <c r="D60" s="61">
        <v>1893514.3151962545</v>
      </c>
      <c r="E60" s="61">
        <v>267928.04632450087</v>
      </c>
      <c r="F60" s="20">
        <f t="shared" ref="F60:F61" si="14">SUM(D60:E60)</f>
        <v>2161442.3615207556</v>
      </c>
      <c r="G60" s="49">
        <f t="shared" si="10"/>
        <v>0.25103118585366446</v>
      </c>
      <c r="H60" s="47"/>
    </row>
    <row r="61" spans="2:8" x14ac:dyDescent="0.35">
      <c r="B61" s="8"/>
      <c r="C61" s="9" t="s">
        <v>4</v>
      </c>
      <c r="D61" s="61">
        <v>2113464.6371208513</v>
      </c>
      <c r="E61" s="61">
        <v>297118.30654031964</v>
      </c>
      <c r="F61" s="20">
        <f t="shared" si="14"/>
        <v>2410582.943661171</v>
      </c>
      <c r="G61" s="49">
        <f t="shared" si="10"/>
        <v>0.242565915758441</v>
      </c>
      <c r="H61" s="47"/>
    </row>
    <row r="62" spans="2:8" x14ac:dyDescent="0.35">
      <c r="B62" s="8"/>
      <c r="C62" s="9" t="s">
        <v>5</v>
      </c>
      <c r="D62" s="61">
        <v>2063239.9396919974</v>
      </c>
      <c r="E62" s="61">
        <v>296701.33455801615</v>
      </c>
      <c r="F62" s="20">
        <f>SUM(D62:E62)</f>
        <v>2359941.2742500138</v>
      </c>
      <c r="G62" s="49">
        <f t="shared" ref="G62:G73" si="15">+F62/F50-1</f>
        <v>0.20625539885519473</v>
      </c>
      <c r="H62" s="47"/>
    </row>
    <row r="63" spans="2:8" x14ac:dyDescent="0.35">
      <c r="B63" s="8"/>
      <c r="C63" s="9" t="s">
        <v>6</v>
      </c>
      <c r="D63" s="61">
        <v>2179775.4456106992</v>
      </c>
      <c r="E63" s="61">
        <v>315977.35430005169</v>
      </c>
      <c r="F63" s="20">
        <f t="shared" ref="F63:F64" si="16">SUM(D63:E63)</f>
        <v>2495752.7999107512</v>
      </c>
      <c r="G63" s="49">
        <f t="shared" si="15"/>
        <v>0.21516369744834707</v>
      </c>
      <c r="H63" s="47"/>
    </row>
    <row r="64" spans="2:8" x14ac:dyDescent="0.35">
      <c r="B64" s="8"/>
      <c r="C64" s="9" t="s">
        <v>7</v>
      </c>
      <c r="D64" s="61">
        <v>2232951.2356186723</v>
      </c>
      <c r="E64" s="61">
        <v>320221.32972055551</v>
      </c>
      <c r="F64" s="20">
        <f t="shared" si="16"/>
        <v>2553172.5653392277</v>
      </c>
      <c r="G64" s="49">
        <f t="shared" si="15"/>
        <v>0.1994272786025213</v>
      </c>
      <c r="H64" s="47"/>
    </row>
    <row r="65" spans="2:8" x14ac:dyDescent="0.35">
      <c r="B65" s="8"/>
      <c r="C65" s="9" t="s">
        <v>8</v>
      </c>
      <c r="D65" s="61">
        <v>2300625.0828874647</v>
      </c>
      <c r="E65" s="61">
        <v>334732.65303341928</v>
      </c>
      <c r="F65" s="20">
        <f>SUM(D65:E65)</f>
        <v>2635357.7359208837</v>
      </c>
      <c r="G65" s="49">
        <f t="shared" si="15"/>
        <v>0.19495584401199206</v>
      </c>
      <c r="H65" s="47"/>
    </row>
    <row r="66" spans="2:8" x14ac:dyDescent="0.35">
      <c r="B66" s="8"/>
      <c r="C66" s="9" t="s">
        <v>9</v>
      </c>
      <c r="D66" s="61">
        <v>2281428.1458603055</v>
      </c>
      <c r="E66" s="61">
        <v>336758.40829141479</v>
      </c>
      <c r="F66" s="20">
        <f t="shared" ref="F66:F67" si="17">SUM(D66:E66)</f>
        <v>2618186.5541517204</v>
      </c>
      <c r="G66" s="49">
        <f t="shared" si="15"/>
        <v>0.19976945991840367</v>
      </c>
      <c r="H66" s="47"/>
    </row>
    <row r="67" spans="2:8" x14ac:dyDescent="0.35">
      <c r="B67" s="8"/>
      <c r="C67" s="9" t="s">
        <v>10</v>
      </c>
      <c r="D67" s="61">
        <v>2243972.1356857955</v>
      </c>
      <c r="E67" s="61">
        <v>329302.15276658058</v>
      </c>
      <c r="F67" s="20">
        <f t="shared" si="17"/>
        <v>2573274.2884523761</v>
      </c>
      <c r="G67" s="49">
        <f t="shared" si="15"/>
        <v>0.22037104030501231</v>
      </c>
      <c r="H67" s="47"/>
    </row>
    <row r="68" spans="2:8" x14ac:dyDescent="0.35">
      <c r="B68" s="8"/>
      <c r="C68" s="9" t="s">
        <v>11</v>
      </c>
      <c r="D68" s="61">
        <v>2256113.4296829738</v>
      </c>
      <c r="E68" s="61">
        <v>335506.13610753068</v>
      </c>
      <c r="F68" s="20">
        <f>SUM(D68:E68)</f>
        <v>2591619.5657905042</v>
      </c>
      <c r="G68" s="49">
        <f t="shared" si="15"/>
        <v>0.16834492197594231</v>
      </c>
      <c r="H68" s="47"/>
    </row>
    <row r="69" spans="2:8" x14ac:dyDescent="0.35">
      <c r="B69" s="8"/>
      <c r="C69" s="9" t="s">
        <v>12</v>
      </c>
      <c r="D69" s="61">
        <v>2207038.5875353208</v>
      </c>
      <c r="E69" s="61">
        <v>327157.90196878952</v>
      </c>
      <c r="F69" s="20">
        <f t="shared" ref="F69:F70" si="18">SUM(D69:E69)</f>
        <v>2534196.4895041101</v>
      </c>
      <c r="G69" s="49">
        <f t="shared" si="15"/>
        <v>0.13523731655297078</v>
      </c>
      <c r="H69" s="47"/>
    </row>
    <row r="70" spans="2:8" ht="15" thickBot="1" x14ac:dyDescent="0.4">
      <c r="B70" s="10"/>
      <c r="C70" s="11" t="s">
        <v>13</v>
      </c>
      <c r="D70" s="62">
        <v>2313461.4880025629</v>
      </c>
      <c r="E70" s="62">
        <v>335123.67636538617</v>
      </c>
      <c r="F70" s="23">
        <f t="shared" si="18"/>
        <v>2648585.1643679491</v>
      </c>
      <c r="G70" s="50">
        <f t="shared" si="15"/>
        <v>0.1536941406958181</v>
      </c>
      <c r="H70" s="47"/>
    </row>
    <row r="71" spans="2:8" x14ac:dyDescent="0.35">
      <c r="B71" s="6">
        <v>2024</v>
      </c>
      <c r="C71" s="7" t="s">
        <v>2</v>
      </c>
      <c r="D71" s="60">
        <v>2333011.8012622637</v>
      </c>
      <c r="E71" s="60">
        <v>316895.57285434933</v>
      </c>
      <c r="F71" s="17">
        <f>SUM(D71:E71)</f>
        <v>2649907.3741166131</v>
      </c>
      <c r="G71" s="51">
        <f t="shared" si="15"/>
        <v>9.0009296219578872E-2</v>
      </c>
      <c r="H71" s="47"/>
    </row>
    <row r="72" spans="2:8" x14ac:dyDescent="0.35">
      <c r="B72" s="8"/>
      <c r="C72" s="9" t="s">
        <v>3</v>
      </c>
      <c r="D72" s="61">
        <v>2247374.2138234167</v>
      </c>
      <c r="E72" s="61">
        <v>296328.7712762091</v>
      </c>
      <c r="F72" s="20">
        <f t="shared" ref="F72:F73" si="19">SUM(D72:E72)</f>
        <v>2543702.9850996258</v>
      </c>
      <c r="G72" s="49">
        <f t="shared" si="15"/>
        <v>0.17685441461872609</v>
      </c>
      <c r="H72" s="47"/>
    </row>
    <row r="73" spans="2:8" x14ac:dyDescent="0.35">
      <c r="B73" s="8"/>
      <c r="C73" s="9" t="s">
        <v>4</v>
      </c>
      <c r="D73" s="61">
        <v>2345410.5035254573</v>
      </c>
      <c r="E73" s="61">
        <v>319837.09543867875</v>
      </c>
      <c r="F73" s="20">
        <f t="shared" si="19"/>
        <v>2665247.5989641361</v>
      </c>
      <c r="G73" s="49">
        <f t="shared" si="15"/>
        <v>0.10564442761558035</v>
      </c>
      <c r="H73" s="47"/>
    </row>
    <row r="74" spans="2:8" x14ac:dyDescent="0.35">
      <c r="B74" s="8"/>
      <c r="C74" s="9" t="s">
        <v>5</v>
      </c>
      <c r="D74" s="61">
        <v>2324425.7414807007</v>
      </c>
      <c r="E74" s="61">
        <v>324167.36248814047</v>
      </c>
      <c r="F74" s="20">
        <f>SUM(D74:E74)</f>
        <v>2648593.103968841</v>
      </c>
      <c r="G74" s="49">
        <f t="shared" ref="G74:G82" si="20">+F74/F62-1</f>
        <v>0.12231314095328938</v>
      </c>
      <c r="H74" s="47"/>
    </row>
    <row r="75" spans="2:8" x14ac:dyDescent="0.35">
      <c r="B75" s="8"/>
      <c r="C75" s="9" t="s">
        <v>6</v>
      </c>
      <c r="D75" s="61">
        <v>2511370.6825092672</v>
      </c>
      <c r="E75" s="61">
        <v>343044.41734739434</v>
      </c>
      <c r="F75" s="20">
        <f t="shared" ref="F75:F76" si="21">SUM(D75:E75)</f>
        <v>2854415.0998566616</v>
      </c>
      <c r="G75" s="49">
        <f t="shared" si="20"/>
        <v>0.14370906443888853</v>
      </c>
      <c r="H75" s="47"/>
    </row>
    <row r="76" spans="2:8" x14ac:dyDescent="0.35">
      <c r="B76" s="8"/>
      <c r="C76" s="9" t="s">
        <v>7</v>
      </c>
      <c r="D76" s="61">
        <v>2553564.3932200018</v>
      </c>
      <c r="E76" s="61">
        <v>350855.52616812818</v>
      </c>
      <c r="F76" s="20">
        <f t="shared" si="21"/>
        <v>2904419.9193881298</v>
      </c>
      <c r="G76" s="49">
        <f t="shared" si="20"/>
        <v>0.13757290001360856</v>
      </c>
      <c r="H76" s="47"/>
    </row>
    <row r="77" spans="2:8" x14ac:dyDescent="0.35">
      <c r="B77" s="8"/>
      <c r="C77" s="9" t="s">
        <v>8</v>
      </c>
      <c r="D77" s="61">
        <v>2525736.4235108988</v>
      </c>
      <c r="E77" s="61">
        <v>354125.96736385755</v>
      </c>
      <c r="F77" s="20">
        <f>SUM(D77:E77)</f>
        <v>2879862.3908747565</v>
      </c>
      <c r="G77" s="49">
        <f t="shared" si="20"/>
        <v>9.2778544491772585E-2</v>
      </c>
      <c r="H77" s="47"/>
    </row>
    <row r="78" spans="2:8" x14ac:dyDescent="0.35">
      <c r="B78" s="8"/>
      <c r="C78" s="9" t="s">
        <v>9</v>
      </c>
      <c r="D78" s="61">
        <v>2444170.0211923257</v>
      </c>
      <c r="E78" s="61">
        <v>355787.33470941824</v>
      </c>
      <c r="F78" s="20">
        <f t="shared" ref="F78:F79" si="22">SUM(D78:E78)</f>
        <v>2799957.3559017442</v>
      </c>
      <c r="G78" s="49">
        <f t="shared" si="20"/>
        <v>6.9426222307110041E-2</v>
      </c>
      <c r="H78" s="47"/>
    </row>
    <row r="79" spans="2:8" x14ac:dyDescent="0.35">
      <c r="B79" s="8"/>
      <c r="C79" s="9" t="s">
        <v>10</v>
      </c>
      <c r="D79" s="61">
        <v>2392648.9518592092</v>
      </c>
      <c r="E79" s="61">
        <v>351163.94074066781</v>
      </c>
      <c r="F79" s="20">
        <f t="shared" si="22"/>
        <v>2743812.892599877</v>
      </c>
      <c r="G79" s="49">
        <f t="shared" si="20"/>
        <v>6.6272998923121662E-2</v>
      </c>
      <c r="H79" s="47"/>
    </row>
    <row r="80" spans="2:8" x14ac:dyDescent="0.35">
      <c r="B80" s="8"/>
      <c r="C80" s="9" t="s">
        <v>11</v>
      </c>
      <c r="D80" s="61">
        <v>2460354.8014944494</v>
      </c>
      <c r="E80" s="61">
        <v>368547.19779276877</v>
      </c>
      <c r="F80" s="20">
        <f>SUM(D80:E80)</f>
        <v>2828901.9992872183</v>
      </c>
      <c r="G80" s="49">
        <f t="shared" si="20"/>
        <v>9.1557586857597739E-2</v>
      </c>
      <c r="H80" s="47"/>
    </row>
    <row r="81" spans="2:8" x14ac:dyDescent="0.35">
      <c r="B81" s="8"/>
      <c r="C81" s="9" t="s">
        <v>12</v>
      </c>
      <c r="D81" s="61">
        <v>2425638.0385181294</v>
      </c>
      <c r="E81" s="61">
        <v>374214.99423665041</v>
      </c>
      <c r="F81" s="20">
        <f t="shared" ref="F81" si="23">SUM(D81:E81)</f>
        <v>2799853.0327547798</v>
      </c>
      <c r="G81" s="49">
        <f t="shared" si="20"/>
        <v>0.10482870777816178</v>
      </c>
      <c r="H81" s="47"/>
    </row>
    <row r="82" spans="2:8" ht="15" thickBot="1" x14ac:dyDescent="0.4">
      <c r="B82" s="10"/>
      <c r="C82" s="11" t="s">
        <v>13</v>
      </c>
      <c r="D82" s="62">
        <v>2495472.9768028185</v>
      </c>
      <c r="E82" s="62">
        <v>382240.62699807785</v>
      </c>
      <c r="F82" s="23">
        <f>SUM(D82:E82)</f>
        <v>2877713.6038008966</v>
      </c>
      <c r="G82" s="50">
        <f t="shared" si="20"/>
        <v>8.6509749626127563E-2</v>
      </c>
      <c r="H82" s="47"/>
    </row>
    <row r="83" spans="2:8" ht="15" thickBot="1" x14ac:dyDescent="0.4">
      <c r="B83" s="53" t="s">
        <v>49</v>
      </c>
      <c r="C83" s="54"/>
      <c r="D83" s="69">
        <f>SUM(D71:D82)</f>
        <v>29059178.54919894</v>
      </c>
      <c r="E83" s="70">
        <f t="shared" ref="E83:F83" si="24">SUM(E71:E82)</f>
        <v>4137208.8074143408</v>
      </c>
      <c r="F83" s="71">
        <f t="shared" si="24"/>
        <v>33196387.356613278</v>
      </c>
      <c r="G83" s="42"/>
      <c r="H83" s="47"/>
    </row>
    <row r="84" spans="2:8" ht="15" thickBot="1" x14ac:dyDescent="0.4">
      <c r="B84" s="27" t="s">
        <v>50</v>
      </c>
      <c r="C84" s="28"/>
      <c r="D84" s="44">
        <f>SUM(D71:D82)/SUM(D59:D70)-1</f>
        <v>0.10823373205026621</v>
      </c>
      <c r="E84" s="45">
        <f t="shared" ref="E84:F84" si="25">SUM(E71:E82)/SUM(E59:E70)-1</f>
        <v>9.1026125249713541E-2</v>
      </c>
      <c r="F84" s="43">
        <f t="shared" si="25"/>
        <v>0.10605962722063134</v>
      </c>
      <c r="H84" s="42"/>
    </row>
    <row r="85" spans="2:8" ht="15" thickBot="1" x14ac:dyDescent="0.4">
      <c r="B85" s="27" t="s">
        <v>51</v>
      </c>
      <c r="C85" s="28"/>
      <c r="D85" s="44">
        <f>SUM(D71:D82)/SUM($F$71:$F$82)</f>
        <v>0.87537171551319015</v>
      </c>
      <c r="E85" s="45">
        <f t="shared" ref="E85:F85" si="26">SUM(E71:E82)/SUM($F$71:$F$82)</f>
        <v>0.12462828448680996</v>
      </c>
      <c r="F85" s="43">
        <f t="shared" si="26"/>
        <v>1</v>
      </c>
    </row>
    <row r="86" spans="2:8" x14ac:dyDescent="0.35"/>
    <row r="87" spans="2:8" x14ac:dyDescent="0.35"/>
    <row r="88" spans="2:8" x14ac:dyDescent="0.35"/>
    <row r="89" spans="2:8" x14ac:dyDescent="0.35"/>
    <row r="90" spans="2:8" x14ac:dyDescent="0.35"/>
    <row r="91" spans="2:8" x14ac:dyDescent="0.35"/>
    <row r="92" spans="2:8" x14ac:dyDescent="0.35"/>
    <row r="93" spans="2:8" x14ac:dyDescent="0.35"/>
    <row r="94" spans="2:8" x14ac:dyDescent="0.35">
      <c r="F94" s="42"/>
    </row>
    <row r="95" spans="2:8" x14ac:dyDescent="0.35">
      <c r="F95" s="47"/>
    </row>
    <row r="96" spans="2:8" x14ac:dyDescent="0.35">
      <c r="F96" s="47"/>
    </row>
    <row r="97" x14ac:dyDescent="0.35"/>
    <row r="98" x14ac:dyDescent="0.35"/>
    <row r="99" x14ac:dyDescent="0.35"/>
    <row r="100" x14ac:dyDescent="0.35"/>
  </sheetData>
  <mergeCells count="4">
    <mergeCell ref="B9:B10"/>
    <mergeCell ref="C9:C10"/>
    <mergeCell ref="G9:G10"/>
    <mergeCell ref="D9:F9"/>
  </mergeCells>
  <phoneticPr fontId="24" type="noConversion"/>
  <pageMargins left="0.7" right="0.7" top="0.75" bottom="0.75" header="0.3" footer="0.3"/>
  <pageSetup orientation="portrait" r:id="rId1"/>
  <ignoredErrors>
    <ignoredError sqref="D83:F85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6"/>
  <sheetViews>
    <sheetView showGridLines="0" topLeftCell="A84" zoomScale="110" zoomScaleNormal="110" workbookViewId="0">
      <selection activeCell="H85" sqref="H85"/>
    </sheetView>
  </sheetViews>
  <sheetFormatPr baseColWidth="10" defaultColWidth="0" defaultRowHeight="14.5" zeroHeight="1" x14ac:dyDescent="0.35"/>
  <cols>
    <col min="1" max="1" width="15.54296875" customWidth="1"/>
    <col min="2" max="2" width="14.54296875" customWidth="1"/>
    <col min="3" max="3" width="13.7265625" customWidth="1"/>
    <col min="4" max="6" width="13" customWidth="1"/>
    <col min="7" max="9" width="11.54296875" customWidth="1"/>
    <col min="10" max="16384" width="11.54296875" hidden="1"/>
  </cols>
  <sheetData>
    <row r="1" spans="2:7" x14ac:dyDescent="0.35"/>
    <row r="2" spans="2:7" x14ac:dyDescent="0.35">
      <c r="B2" s="26" t="s">
        <v>30</v>
      </c>
    </row>
    <row r="3" spans="2:7" x14ac:dyDescent="0.35">
      <c r="B3" s="26" t="s">
        <v>31</v>
      </c>
    </row>
    <row r="4" spans="2:7" x14ac:dyDescent="0.35"/>
    <row r="5" spans="2:7" x14ac:dyDescent="0.35"/>
    <row r="6" spans="2:7" x14ac:dyDescent="0.35"/>
    <row r="7" spans="2:7" x14ac:dyDescent="0.35"/>
    <row r="8" spans="2:7" ht="15" thickBot="1" x14ac:dyDescent="0.4"/>
    <row r="9" spans="2:7" ht="15" thickBot="1" x14ac:dyDescent="0.4">
      <c r="B9" s="77" t="s">
        <v>0</v>
      </c>
      <c r="C9" s="79" t="s">
        <v>1</v>
      </c>
      <c r="D9" s="83" t="s">
        <v>14</v>
      </c>
      <c r="E9" s="84"/>
      <c r="F9" s="85"/>
    </row>
    <row r="10" spans="2:7" ht="29.5" thickBot="1" x14ac:dyDescent="0.4">
      <c r="B10" s="78"/>
      <c r="C10" s="80"/>
      <c r="D10" s="13" t="s">
        <v>16</v>
      </c>
      <c r="E10" s="24" t="s">
        <v>17</v>
      </c>
      <c r="F10" s="14" t="s">
        <v>15</v>
      </c>
    </row>
    <row r="11" spans="2:7" ht="14.5" customHeight="1" x14ac:dyDescent="0.35">
      <c r="B11" s="6">
        <v>2019</v>
      </c>
      <c r="C11" s="7" t="s">
        <v>2</v>
      </c>
      <c r="D11" s="15">
        <v>280254.28088962473</v>
      </c>
      <c r="E11" s="16">
        <v>444340.3084488858</v>
      </c>
      <c r="F11" s="17">
        <f t="shared" ref="F11:F13" si="0">+D11+E11</f>
        <v>724594.58933851053</v>
      </c>
      <c r="G11" s="57"/>
    </row>
    <row r="12" spans="2:7" ht="14.5" customHeight="1" x14ac:dyDescent="0.35">
      <c r="B12" s="8"/>
      <c r="C12" s="9" t="s">
        <v>3</v>
      </c>
      <c r="D12" s="18">
        <v>271272.16884679021</v>
      </c>
      <c r="E12" s="19">
        <v>396522.68461358297</v>
      </c>
      <c r="F12" s="20">
        <f t="shared" si="0"/>
        <v>667794.85346037312</v>
      </c>
      <c r="G12" s="57"/>
    </row>
    <row r="13" spans="2:7" ht="14.5" customHeight="1" x14ac:dyDescent="0.35">
      <c r="B13" s="8"/>
      <c r="C13" s="9" t="s">
        <v>4</v>
      </c>
      <c r="D13" s="18">
        <v>267319.79472398979</v>
      </c>
      <c r="E13" s="19">
        <v>396696.7930325144</v>
      </c>
      <c r="F13" s="20">
        <f t="shared" si="0"/>
        <v>664016.58775650419</v>
      </c>
      <c r="G13" s="57"/>
    </row>
    <row r="14" spans="2:7" ht="14.5" customHeight="1" x14ac:dyDescent="0.35">
      <c r="B14" s="8"/>
      <c r="C14" s="9" t="s">
        <v>5</v>
      </c>
      <c r="D14" s="18">
        <v>292305.66483346286</v>
      </c>
      <c r="E14" s="19">
        <v>415506.37876528926</v>
      </c>
      <c r="F14" s="20">
        <f t="shared" ref="F14:F25" si="1">+D14+E14</f>
        <v>707812.04359875212</v>
      </c>
      <c r="G14" s="57"/>
    </row>
    <row r="15" spans="2:7" ht="14.5" customHeight="1" x14ac:dyDescent="0.35">
      <c r="B15" s="8"/>
      <c r="C15" s="9" t="s">
        <v>6</v>
      </c>
      <c r="D15" s="18">
        <v>309356.78487078601</v>
      </c>
      <c r="E15" s="19">
        <v>445897.20545511064</v>
      </c>
      <c r="F15" s="20">
        <f t="shared" si="1"/>
        <v>755253.99032589665</v>
      </c>
      <c r="G15" s="57"/>
    </row>
    <row r="16" spans="2:7" ht="14.5" customHeight="1" x14ac:dyDescent="0.35">
      <c r="B16" s="8"/>
      <c r="C16" s="9" t="s">
        <v>7</v>
      </c>
      <c r="D16" s="18">
        <v>305343.87673786504</v>
      </c>
      <c r="E16" s="19">
        <v>478219.18310183956</v>
      </c>
      <c r="F16" s="20">
        <f t="shared" si="1"/>
        <v>783563.05983970454</v>
      </c>
      <c r="G16" s="57"/>
    </row>
    <row r="17" spans="2:7" ht="14.5" customHeight="1" x14ac:dyDescent="0.35">
      <c r="B17" s="8"/>
      <c r="C17" s="9" t="s">
        <v>8</v>
      </c>
      <c r="D17" s="18">
        <v>317348.88825203147</v>
      </c>
      <c r="E17" s="19">
        <v>560895.64976763865</v>
      </c>
      <c r="F17" s="20">
        <f t="shared" si="1"/>
        <v>878244.53801967017</v>
      </c>
      <c r="G17" s="57"/>
    </row>
    <row r="18" spans="2:7" ht="14.5" customHeight="1" x14ac:dyDescent="0.35">
      <c r="B18" s="8"/>
      <c r="C18" s="9" t="s">
        <v>9</v>
      </c>
      <c r="D18" s="18">
        <v>313309.70471400791</v>
      </c>
      <c r="E18" s="19">
        <v>527875.54466825863</v>
      </c>
      <c r="F18" s="20">
        <f t="shared" si="1"/>
        <v>841185.24938226654</v>
      </c>
      <c r="G18" s="57"/>
    </row>
    <row r="19" spans="2:7" ht="14.5" customHeight="1" x14ac:dyDescent="0.35">
      <c r="B19" s="8"/>
      <c r="C19" s="9" t="s">
        <v>10</v>
      </c>
      <c r="D19" s="18">
        <v>307790.63234395959</v>
      </c>
      <c r="E19" s="19">
        <v>529315.04370397842</v>
      </c>
      <c r="F19" s="20">
        <f t="shared" si="1"/>
        <v>837105.67604793794</v>
      </c>
      <c r="G19" s="57"/>
    </row>
    <row r="20" spans="2:7" ht="14.5" customHeight="1" x14ac:dyDescent="0.35">
      <c r="B20" s="8"/>
      <c r="C20" s="9" t="s">
        <v>11</v>
      </c>
      <c r="D20" s="18">
        <v>332561.96888420021</v>
      </c>
      <c r="E20" s="19">
        <v>593346.82588216465</v>
      </c>
      <c r="F20" s="20">
        <f t="shared" si="1"/>
        <v>925908.79476636485</v>
      </c>
      <c r="G20" s="57"/>
    </row>
    <row r="21" spans="2:7" ht="14.5" customHeight="1" x14ac:dyDescent="0.35">
      <c r="B21" s="8"/>
      <c r="C21" s="9" t="s">
        <v>12</v>
      </c>
      <c r="D21" s="18">
        <v>312673.80181393045</v>
      </c>
      <c r="E21" s="19">
        <v>564876.6506346009</v>
      </c>
      <c r="F21" s="20">
        <f t="shared" si="1"/>
        <v>877550.45244853129</v>
      </c>
      <c r="G21" s="57"/>
    </row>
    <row r="22" spans="2:7" ht="14.5" customHeight="1" thickBot="1" x14ac:dyDescent="0.4">
      <c r="B22" s="10"/>
      <c r="C22" s="11" t="s">
        <v>13</v>
      </c>
      <c r="D22" s="21">
        <v>342687.29399412323</v>
      </c>
      <c r="E22" s="22">
        <v>573970.66347091575</v>
      </c>
      <c r="F22" s="23">
        <f t="shared" si="1"/>
        <v>916657.95746503898</v>
      </c>
      <c r="G22" s="57"/>
    </row>
    <row r="23" spans="2:7" ht="14.5" customHeight="1" x14ac:dyDescent="0.35">
      <c r="B23" s="6">
        <v>2020</v>
      </c>
      <c r="C23" s="7" t="s">
        <v>2</v>
      </c>
      <c r="D23" s="15">
        <v>349497.90559846524</v>
      </c>
      <c r="E23" s="16">
        <v>569777.76651498163</v>
      </c>
      <c r="F23" s="17">
        <f t="shared" si="1"/>
        <v>919275.67211344687</v>
      </c>
      <c r="G23" s="57"/>
    </row>
    <row r="24" spans="2:7" ht="14.5" customHeight="1" x14ac:dyDescent="0.35">
      <c r="B24" s="8"/>
      <c r="C24" s="9" t="s">
        <v>3</v>
      </c>
      <c r="D24" s="18">
        <v>335299.32354435587</v>
      </c>
      <c r="E24" s="19">
        <v>529015.81276751182</v>
      </c>
      <c r="F24" s="20">
        <f t="shared" si="1"/>
        <v>864315.13631186774</v>
      </c>
      <c r="G24" s="57"/>
    </row>
    <row r="25" spans="2:7" ht="14.5" customHeight="1" x14ac:dyDescent="0.35">
      <c r="B25" s="8"/>
      <c r="C25" s="9" t="s">
        <v>4</v>
      </c>
      <c r="D25" s="18">
        <v>446224.88948498981</v>
      </c>
      <c r="E25" s="19">
        <v>687754.2224167661</v>
      </c>
      <c r="F25" s="20">
        <f t="shared" si="1"/>
        <v>1133979.1119017559</v>
      </c>
      <c r="G25" s="57"/>
    </row>
    <row r="26" spans="2:7" ht="14.5" customHeight="1" x14ac:dyDescent="0.35">
      <c r="B26" s="8"/>
      <c r="C26" s="9" t="s">
        <v>5</v>
      </c>
      <c r="D26" s="18">
        <v>489146.42235461355</v>
      </c>
      <c r="E26" s="19">
        <v>741826.57200846309</v>
      </c>
      <c r="F26" s="20">
        <f t="shared" ref="F26:F37" si="2">+D26+E26</f>
        <v>1230972.9943630765</v>
      </c>
      <c r="G26" s="57"/>
    </row>
    <row r="27" spans="2:7" ht="14.5" customHeight="1" x14ac:dyDescent="0.35">
      <c r="B27" s="8"/>
      <c r="C27" s="9" t="s">
        <v>6</v>
      </c>
      <c r="D27" s="18">
        <v>539498.96802497213</v>
      </c>
      <c r="E27" s="19">
        <v>763259.94239912042</v>
      </c>
      <c r="F27" s="20">
        <f t="shared" si="2"/>
        <v>1302758.9104240926</v>
      </c>
      <c r="G27" s="57"/>
    </row>
    <row r="28" spans="2:7" ht="14.5" customHeight="1" x14ac:dyDescent="0.35">
      <c r="B28" s="8"/>
      <c r="C28" s="9" t="s">
        <v>7</v>
      </c>
      <c r="D28" s="18">
        <v>557591.1795284556</v>
      </c>
      <c r="E28" s="19">
        <v>767355.36655402032</v>
      </c>
      <c r="F28" s="20">
        <f t="shared" si="2"/>
        <v>1324946.5460824759</v>
      </c>
      <c r="G28" s="57"/>
    </row>
    <row r="29" spans="2:7" ht="14.5" customHeight="1" x14ac:dyDescent="0.35">
      <c r="B29" s="8"/>
      <c r="C29" s="9" t="s">
        <v>8</v>
      </c>
      <c r="D29" s="18">
        <v>579480.55664885393</v>
      </c>
      <c r="E29" s="19">
        <v>801046.62636823615</v>
      </c>
      <c r="F29" s="20">
        <f t="shared" si="2"/>
        <v>1380527.18301709</v>
      </c>
      <c r="G29" s="57"/>
    </row>
    <row r="30" spans="2:7" ht="14.5" customHeight="1" x14ac:dyDescent="0.35">
      <c r="B30" s="8"/>
      <c r="C30" s="9" t="s">
        <v>9</v>
      </c>
      <c r="D30" s="18">
        <v>603100.15739662107</v>
      </c>
      <c r="E30" s="19">
        <v>824339.20752961608</v>
      </c>
      <c r="F30" s="20">
        <f t="shared" si="2"/>
        <v>1427439.3649262371</v>
      </c>
      <c r="G30" s="57"/>
    </row>
    <row r="31" spans="2:7" ht="14.5" customHeight="1" x14ac:dyDescent="0.35">
      <c r="B31" s="8"/>
      <c r="C31" s="9" t="s">
        <v>10</v>
      </c>
      <c r="D31" s="18">
        <v>568689.58924814127</v>
      </c>
      <c r="E31" s="19">
        <v>783036.12162843905</v>
      </c>
      <c r="F31" s="20">
        <f t="shared" si="2"/>
        <v>1351725.7108765803</v>
      </c>
      <c r="G31" s="57"/>
    </row>
    <row r="32" spans="2:7" ht="14.5" customHeight="1" x14ac:dyDescent="0.35">
      <c r="B32" s="8"/>
      <c r="C32" s="9" t="s">
        <v>11</v>
      </c>
      <c r="D32" s="18">
        <v>584362.72370742448</v>
      </c>
      <c r="E32" s="19">
        <v>801443.30349455925</v>
      </c>
      <c r="F32" s="20">
        <f t="shared" si="2"/>
        <v>1385806.0272019836</v>
      </c>
      <c r="G32" s="57"/>
    </row>
    <row r="33" spans="2:7" ht="14.5" customHeight="1" x14ac:dyDescent="0.35">
      <c r="B33" s="8"/>
      <c r="C33" s="9" t="s">
        <v>12</v>
      </c>
      <c r="D33" s="18">
        <v>502544.6307980282</v>
      </c>
      <c r="E33" s="19">
        <v>889863.49849846924</v>
      </c>
      <c r="F33" s="20">
        <f t="shared" si="2"/>
        <v>1392408.1292964974</v>
      </c>
      <c r="G33" s="57"/>
    </row>
    <row r="34" spans="2:7" ht="14.5" customHeight="1" thickBot="1" x14ac:dyDescent="0.4">
      <c r="B34" s="10"/>
      <c r="C34" s="11" t="s">
        <v>13</v>
      </c>
      <c r="D34" s="21">
        <v>525377.79117871006</v>
      </c>
      <c r="E34" s="22">
        <v>952929.53713911492</v>
      </c>
      <c r="F34" s="23">
        <f t="shared" si="2"/>
        <v>1478307.328317825</v>
      </c>
      <c r="G34" s="57"/>
    </row>
    <row r="35" spans="2:7" ht="14.5" customHeight="1" x14ac:dyDescent="0.35">
      <c r="B35" s="6">
        <v>2021</v>
      </c>
      <c r="C35" s="7" t="s">
        <v>2</v>
      </c>
      <c r="D35" s="15">
        <v>572217.594553406</v>
      </c>
      <c r="E35" s="16">
        <v>921694.52013419603</v>
      </c>
      <c r="F35" s="17">
        <f t="shared" si="2"/>
        <v>1493912.114687602</v>
      </c>
      <c r="G35" s="57"/>
    </row>
    <row r="36" spans="2:7" ht="14.5" customHeight="1" x14ac:dyDescent="0.35">
      <c r="B36" s="8"/>
      <c r="C36" s="9" t="s">
        <v>3</v>
      </c>
      <c r="D36" s="18">
        <v>521598.02168660937</v>
      </c>
      <c r="E36" s="19">
        <v>819879.32559175172</v>
      </c>
      <c r="F36" s="20">
        <f t="shared" si="2"/>
        <v>1341477.3472783612</v>
      </c>
      <c r="G36" s="57"/>
    </row>
    <row r="37" spans="2:7" ht="14.5" customHeight="1" x14ac:dyDescent="0.35">
      <c r="B37" s="8"/>
      <c r="C37" s="9" t="s">
        <v>4</v>
      </c>
      <c r="D37" s="18">
        <v>629567.53944704717</v>
      </c>
      <c r="E37" s="19">
        <v>1021204.7872039059</v>
      </c>
      <c r="F37" s="20">
        <f t="shared" si="2"/>
        <v>1650772.3266509529</v>
      </c>
      <c r="G37" s="57"/>
    </row>
    <row r="38" spans="2:7" ht="14.5" customHeight="1" x14ac:dyDescent="0.35">
      <c r="B38" s="8"/>
      <c r="C38" s="9" t="s">
        <v>5</v>
      </c>
      <c r="D38" s="18">
        <v>667637.8150280054</v>
      </c>
      <c r="E38" s="19">
        <v>1055226.997275179</v>
      </c>
      <c r="F38" s="20">
        <f t="shared" ref="F38:F49" si="3">+D38+E38</f>
        <v>1722864.8123031845</v>
      </c>
      <c r="G38" s="57"/>
    </row>
    <row r="39" spans="2:7" ht="14.5" customHeight="1" x14ac:dyDescent="0.35">
      <c r="B39" s="8"/>
      <c r="C39" s="9" t="s">
        <v>6</v>
      </c>
      <c r="D39" s="18">
        <v>670715.32446303975</v>
      </c>
      <c r="E39" s="19">
        <v>1053312.3193285549</v>
      </c>
      <c r="F39" s="20">
        <f t="shared" si="3"/>
        <v>1724027.6437915945</v>
      </c>
      <c r="G39" s="57"/>
    </row>
    <row r="40" spans="2:7" ht="14.5" customHeight="1" x14ac:dyDescent="0.35">
      <c r="B40" s="8"/>
      <c r="C40" s="9" t="s">
        <v>7</v>
      </c>
      <c r="D40" s="18">
        <v>693635.98430775397</v>
      </c>
      <c r="E40" s="19">
        <v>1068321.2248693667</v>
      </c>
      <c r="F40" s="20">
        <f t="shared" si="3"/>
        <v>1761957.2091771206</v>
      </c>
      <c r="G40" s="57"/>
    </row>
    <row r="41" spans="2:7" ht="14.5" customHeight="1" x14ac:dyDescent="0.35">
      <c r="B41" s="8"/>
      <c r="C41" s="9" t="s">
        <v>8</v>
      </c>
      <c r="D41" s="18">
        <v>709365.05171199923</v>
      </c>
      <c r="E41" s="19">
        <v>1091697.9795581675</v>
      </c>
      <c r="F41" s="20">
        <f t="shared" si="3"/>
        <v>1801063.0312701669</v>
      </c>
      <c r="G41" s="57"/>
    </row>
    <row r="42" spans="2:7" ht="14.5" customHeight="1" x14ac:dyDescent="0.35">
      <c r="B42" s="8"/>
      <c r="C42" s="9" t="s">
        <v>9</v>
      </c>
      <c r="D42" s="18">
        <v>718631.06751221896</v>
      </c>
      <c r="E42" s="19">
        <v>1096260.6486249613</v>
      </c>
      <c r="F42" s="20">
        <f t="shared" si="3"/>
        <v>1814891.7161371801</v>
      </c>
      <c r="G42" s="57"/>
    </row>
    <row r="43" spans="2:7" ht="14.5" customHeight="1" x14ac:dyDescent="0.35">
      <c r="B43" s="8"/>
      <c r="C43" s="9" t="s">
        <v>10</v>
      </c>
      <c r="D43" s="18">
        <v>679244.78790409223</v>
      </c>
      <c r="E43" s="19">
        <v>1063772.2505274899</v>
      </c>
      <c r="F43" s="20">
        <f t="shared" si="3"/>
        <v>1743017.038431582</v>
      </c>
      <c r="G43" s="57"/>
    </row>
    <row r="44" spans="2:7" ht="14.5" customHeight="1" x14ac:dyDescent="0.35">
      <c r="B44" s="8"/>
      <c r="C44" s="9" t="s">
        <v>11</v>
      </c>
      <c r="D44" s="18">
        <v>722153.43286570138</v>
      </c>
      <c r="E44" s="19">
        <v>1141290.1762470196</v>
      </c>
      <c r="F44" s="20">
        <f t="shared" si="3"/>
        <v>1863443.6091127209</v>
      </c>
      <c r="G44" s="57"/>
    </row>
    <row r="45" spans="2:7" ht="14.5" customHeight="1" x14ac:dyDescent="0.35">
      <c r="B45" s="8"/>
      <c r="C45" s="9" t="s">
        <v>12</v>
      </c>
      <c r="D45" s="18">
        <v>708831.54513200966</v>
      </c>
      <c r="E45" s="19">
        <v>1103063.473812406</v>
      </c>
      <c r="F45" s="20">
        <f t="shared" si="3"/>
        <v>1811895.0189444157</v>
      </c>
      <c r="G45" s="57"/>
    </row>
    <row r="46" spans="2:7" ht="14.5" customHeight="1" thickBot="1" x14ac:dyDescent="0.4">
      <c r="B46" s="8"/>
      <c r="C46" s="9" t="s">
        <v>13</v>
      </c>
      <c r="D46" s="18">
        <v>754386.48356536205</v>
      </c>
      <c r="E46" s="19">
        <v>1134925.3713635579</v>
      </c>
      <c r="F46" s="20">
        <f t="shared" si="3"/>
        <v>1889311.85492892</v>
      </c>
      <c r="G46" s="57"/>
    </row>
    <row r="47" spans="2:7" ht="14.5" customHeight="1" x14ac:dyDescent="0.35">
      <c r="B47" s="6">
        <v>2022</v>
      </c>
      <c r="C47" s="7" t="s">
        <v>2</v>
      </c>
      <c r="D47" s="15">
        <v>779104.05826438998</v>
      </c>
      <c r="E47" s="16">
        <v>1140729.3179727788</v>
      </c>
      <c r="F47" s="17">
        <f t="shared" si="3"/>
        <v>1919833.3762371689</v>
      </c>
      <c r="G47" s="57"/>
    </row>
    <row r="48" spans="2:7" ht="14.5" customHeight="1" x14ac:dyDescent="0.35">
      <c r="B48" s="8"/>
      <c r="C48" s="9" t="s">
        <v>3</v>
      </c>
      <c r="D48" s="18">
        <v>701566.27298060991</v>
      </c>
      <c r="E48" s="19">
        <v>1026162.3288014907</v>
      </c>
      <c r="F48" s="20">
        <f t="shared" si="3"/>
        <v>1727728.6017821007</v>
      </c>
      <c r="G48" s="57"/>
    </row>
    <row r="49" spans="2:7" ht="14.5" customHeight="1" x14ac:dyDescent="0.35">
      <c r="B49" s="8"/>
      <c r="C49" s="9" t="s">
        <v>4</v>
      </c>
      <c r="D49" s="18">
        <v>816544.81212950975</v>
      </c>
      <c r="E49" s="19">
        <v>1123459.2657948316</v>
      </c>
      <c r="F49" s="20">
        <f t="shared" si="3"/>
        <v>1940004.0779243414</v>
      </c>
      <c r="G49" s="57"/>
    </row>
    <row r="50" spans="2:7" ht="14.5" customHeight="1" x14ac:dyDescent="0.35">
      <c r="B50" s="8"/>
      <c r="C50" s="9" t="s">
        <v>5</v>
      </c>
      <c r="D50" s="18">
        <v>826530.0905469798</v>
      </c>
      <c r="E50" s="19">
        <v>1129889.1524174314</v>
      </c>
      <c r="F50" s="20">
        <f t="shared" ref="F50:F61" si="4">+D50+E50</f>
        <v>1956419.2429644112</v>
      </c>
      <c r="G50" s="57"/>
    </row>
    <row r="51" spans="2:7" ht="14.5" customHeight="1" x14ac:dyDescent="0.35">
      <c r="B51" s="8"/>
      <c r="C51" s="9" t="s">
        <v>6</v>
      </c>
      <c r="D51" s="18">
        <v>868836.26867616014</v>
      </c>
      <c r="E51" s="19">
        <v>1185004.5472990393</v>
      </c>
      <c r="F51" s="20">
        <f t="shared" si="4"/>
        <v>2053840.8159751995</v>
      </c>
      <c r="G51" s="57"/>
    </row>
    <row r="52" spans="2:7" ht="14.5" customHeight="1" x14ac:dyDescent="0.35">
      <c r="B52" s="8"/>
      <c r="C52" s="9" t="s">
        <v>7</v>
      </c>
      <c r="D52" s="18">
        <v>875907.61687139969</v>
      </c>
      <c r="E52" s="19">
        <v>1252752.128398011</v>
      </c>
      <c r="F52" s="20">
        <f t="shared" si="4"/>
        <v>2128659.7452694108</v>
      </c>
      <c r="G52" s="57"/>
    </row>
    <row r="53" spans="2:7" ht="14.5" customHeight="1" x14ac:dyDescent="0.35">
      <c r="B53" s="8"/>
      <c r="C53" s="9" t="s">
        <v>8</v>
      </c>
      <c r="D53" s="18">
        <v>910425.50579135655</v>
      </c>
      <c r="E53" s="19">
        <v>1294976.2662714734</v>
      </c>
      <c r="F53" s="20">
        <f t="shared" si="4"/>
        <v>2205401.7720628297</v>
      </c>
      <c r="G53" s="57"/>
    </row>
    <row r="54" spans="2:7" ht="14.5" customHeight="1" x14ac:dyDescent="0.35">
      <c r="B54" s="8"/>
      <c r="C54" s="9" t="s">
        <v>9</v>
      </c>
      <c r="D54" s="18">
        <v>910104.62756907253</v>
      </c>
      <c r="E54" s="19">
        <v>1272136.7459776411</v>
      </c>
      <c r="F54" s="20">
        <f t="shared" si="4"/>
        <v>2182241.3735467135</v>
      </c>
      <c r="G54" s="57"/>
    </row>
    <row r="55" spans="2:7" ht="14.5" customHeight="1" x14ac:dyDescent="0.35">
      <c r="B55" s="8"/>
      <c r="C55" s="9" t="s">
        <v>10</v>
      </c>
      <c r="D55" s="18">
        <v>987867.27980901697</v>
      </c>
      <c r="E55" s="19">
        <v>1120732.6487907644</v>
      </c>
      <c r="F55" s="20">
        <f t="shared" si="4"/>
        <v>2108599.9285997814</v>
      </c>
      <c r="G55" s="57"/>
    </row>
    <row r="56" spans="2:7" ht="14.5" customHeight="1" x14ac:dyDescent="0.35">
      <c r="B56" s="8"/>
      <c r="C56" s="9" t="s">
        <v>11</v>
      </c>
      <c r="D56" s="18">
        <v>1034320.6553778786</v>
      </c>
      <c r="E56" s="19">
        <v>1183876.6569427403</v>
      </c>
      <c r="F56" s="20">
        <f t="shared" si="4"/>
        <v>2218197.3123206189</v>
      </c>
      <c r="G56" s="57"/>
    </row>
    <row r="57" spans="2:7" ht="14.5" customHeight="1" x14ac:dyDescent="0.35">
      <c r="B57" s="8"/>
      <c r="C57" s="9" t="s">
        <v>12</v>
      </c>
      <c r="D57" s="18">
        <v>1029573.6666692016</v>
      </c>
      <c r="E57" s="19">
        <v>1202731.819199523</v>
      </c>
      <c r="F57" s="20">
        <f t="shared" si="4"/>
        <v>2232305.4858687245</v>
      </c>
      <c r="G57" s="57"/>
    </row>
    <row r="58" spans="2:7" ht="14.5" customHeight="1" thickBot="1" x14ac:dyDescent="0.4">
      <c r="B58" s="10"/>
      <c r="C58" s="11" t="s">
        <v>13</v>
      </c>
      <c r="D58" s="21">
        <v>1060717.3869440313</v>
      </c>
      <c r="E58" s="22">
        <v>1235025.5408743622</v>
      </c>
      <c r="F58" s="23">
        <f t="shared" si="4"/>
        <v>2295742.9278183933</v>
      </c>
      <c r="G58" s="57"/>
    </row>
    <row r="59" spans="2:7" ht="14.5" customHeight="1" x14ac:dyDescent="0.35">
      <c r="B59" s="6">
        <v>2023</v>
      </c>
      <c r="C59" s="7" t="s">
        <v>2</v>
      </c>
      <c r="D59" s="15">
        <v>1098033.9228960441</v>
      </c>
      <c r="E59" s="16">
        <v>1333053.0259099316</v>
      </c>
      <c r="F59" s="17">
        <f t="shared" si="4"/>
        <v>2431086.9488059757</v>
      </c>
      <c r="G59" s="74"/>
    </row>
    <row r="60" spans="2:7" ht="14.5" customHeight="1" x14ac:dyDescent="0.35">
      <c r="B60" s="8"/>
      <c r="C60" s="9" t="s">
        <v>3</v>
      </c>
      <c r="D60" s="18">
        <v>974551.85326669924</v>
      </c>
      <c r="E60" s="19">
        <v>1186890.5082540349</v>
      </c>
      <c r="F60" s="20">
        <f t="shared" si="4"/>
        <v>2161442.3615207341</v>
      </c>
      <c r="G60" s="74"/>
    </row>
    <row r="61" spans="2:7" ht="14.5" customHeight="1" x14ac:dyDescent="0.35">
      <c r="B61" s="8"/>
      <c r="C61" s="9" t="s">
        <v>4</v>
      </c>
      <c r="D61" s="18">
        <v>1076568.1012182953</v>
      </c>
      <c r="E61" s="19">
        <v>1334014.8424428834</v>
      </c>
      <c r="F61" s="20">
        <f t="shared" si="4"/>
        <v>2410582.9436611785</v>
      </c>
      <c r="G61" s="74"/>
    </row>
    <row r="62" spans="2:7" ht="14.5" customHeight="1" x14ac:dyDescent="0.35">
      <c r="B62" s="8"/>
      <c r="C62" s="9" t="s">
        <v>5</v>
      </c>
      <c r="D62" s="18">
        <v>1028365.8036945459</v>
      </c>
      <c r="E62" s="19">
        <v>1331575.4705554654</v>
      </c>
      <c r="F62" s="20">
        <f t="shared" ref="F62:F73" si="5">+D62+E62</f>
        <v>2359941.2742500114</v>
      </c>
      <c r="G62" s="74"/>
    </row>
    <row r="63" spans="2:7" ht="14.5" customHeight="1" x14ac:dyDescent="0.35">
      <c r="B63" s="8"/>
      <c r="C63" s="9" t="s">
        <v>6</v>
      </c>
      <c r="D63" s="18">
        <v>1102238.4714621382</v>
      </c>
      <c r="E63" s="19">
        <v>1393514.3284486011</v>
      </c>
      <c r="F63" s="20">
        <f t="shared" si="5"/>
        <v>2495752.7999107391</v>
      </c>
      <c r="G63" s="74"/>
    </row>
    <row r="64" spans="2:7" ht="14.5" customHeight="1" x14ac:dyDescent="0.35">
      <c r="B64" s="8"/>
      <c r="C64" s="9" t="s">
        <v>7</v>
      </c>
      <c r="D64" s="18">
        <v>1128524.7518013236</v>
      </c>
      <c r="E64" s="19">
        <v>1424647.8135379085</v>
      </c>
      <c r="F64" s="20">
        <f t="shared" si="5"/>
        <v>2553172.5653392319</v>
      </c>
      <c r="G64" s="74"/>
    </row>
    <row r="65" spans="2:7" ht="14.5" customHeight="1" x14ac:dyDescent="0.35">
      <c r="B65" s="8"/>
      <c r="C65" s="9" t="s">
        <v>8</v>
      </c>
      <c r="D65" s="18">
        <v>1173499.993637488</v>
      </c>
      <c r="E65" s="19">
        <v>1461857.7422834376</v>
      </c>
      <c r="F65" s="20">
        <f t="shared" si="5"/>
        <v>2635357.7359209256</v>
      </c>
      <c r="G65" s="74"/>
    </row>
    <row r="66" spans="2:7" ht="14.5" customHeight="1" x14ac:dyDescent="0.35">
      <c r="B66" s="8"/>
      <c r="C66" s="9" t="s">
        <v>9</v>
      </c>
      <c r="D66" s="18">
        <v>1154892.775425985</v>
      </c>
      <c r="E66" s="19">
        <v>1463293.7787257128</v>
      </c>
      <c r="F66" s="20">
        <f t="shared" si="5"/>
        <v>2618186.554151698</v>
      </c>
      <c r="G66" s="74"/>
    </row>
    <row r="67" spans="2:7" ht="14.5" customHeight="1" x14ac:dyDescent="0.35">
      <c r="B67" s="8"/>
      <c r="C67" s="9" t="s">
        <v>10</v>
      </c>
      <c r="D67" s="18">
        <v>1171037.7572705543</v>
      </c>
      <c r="E67" s="19">
        <v>1402236.5311817871</v>
      </c>
      <c r="F67" s="20">
        <f t="shared" si="5"/>
        <v>2573274.2884523412</v>
      </c>
      <c r="G67" s="74"/>
    </row>
    <row r="68" spans="2:7" ht="14.5" customHeight="1" x14ac:dyDescent="0.35">
      <c r="B68" s="8"/>
      <c r="C68" s="9" t="s">
        <v>11</v>
      </c>
      <c r="D68" s="18">
        <v>1173546.8799541018</v>
      </c>
      <c r="E68" s="19">
        <v>1418072.6858363855</v>
      </c>
      <c r="F68" s="20">
        <f t="shared" si="5"/>
        <v>2591619.5657904875</v>
      </c>
      <c r="G68" s="74"/>
    </row>
    <row r="69" spans="2:7" ht="14.5" customHeight="1" x14ac:dyDescent="0.35">
      <c r="B69" s="8"/>
      <c r="C69" s="9" t="s">
        <v>12</v>
      </c>
      <c r="D69" s="18">
        <v>1150609.9814616742</v>
      </c>
      <c r="E69" s="19">
        <v>1383586.5080424494</v>
      </c>
      <c r="F69" s="20">
        <f t="shared" si="5"/>
        <v>2534196.4895041236</v>
      </c>
      <c r="G69" s="74"/>
    </row>
    <row r="70" spans="2:7" ht="14.5" customHeight="1" thickBot="1" x14ac:dyDescent="0.4">
      <c r="B70" s="10"/>
      <c r="C70" s="11" t="s">
        <v>13</v>
      </c>
      <c r="D70" s="21">
        <v>1229828.1759878572</v>
      </c>
      <c r="E70" s="22">
        <v>1418756.9883801267</v>
      </c>
      <c r="F70" s="23">
        <f t="shared" si="5"/>
        <v>2648585.164367984</v>
      </c>
      <c r="G70" s="74"/>
    </row>
    <row r="71" spans="2:7" ht="14.5" customHeight="1" x14ac:dyDescent="0.35">
      <c r="B71" s="6">
        <v>2024</v>
      </c>
      <c r="C71" s="7" t="s">
        <v>2</v>
      </c>
      <c r="D71" s="15">
        <v>1346842.472746999</v>
      </c>
      <c r="E71" s="16">
        <v>1303064.9013695901</v>
      </c>
      <c r="F71" s="17">
        <f t="shared" si="5"/>
        <v>2649907.3741165893</v>
      </c>
      <c r="G71" s="74"/>
    </row>
    <row r="72" spans="2:7" ht="14.5" customHeight="1" x14ac:dyDescent="0.35">
      <c r="B72" s="8"/>
      <c r="C72" s="9" t="s">
        <v>3</v>
      </c>
      <c r="D72" s="18">
        <v>1314780.4884500334</v>
      </c>
      <c r="E72" s="19">
        <v>1228922.4966496183</v>
      </c>
      <c r="F72" s="20">
        <f t="shared" si="5"/>
        <v>2543702.9850996519</v>
      </c>
      <c r="G72" s="74"/>
    </row>
    <row r="73" spans="2:7" ht="14.5" customHeight="1" x14ac:dyDescent="0.35">
      <c r="B73" s="8"/>
      <c r="C73" s="9" t="s">
        <v>4</v>
      </c>
      <c r="D73" s="18">
        <v>1348185.8606759089</v>
      </c>
      <c r="E73" s="19">
        <v>1317061.7382882365</v>
      </c>
      <c r="F73" s="20">
        <f t="shared" si="5"/>
        <v>2665247.5989641454</v>
      </c>
      <c r="G73" s="74"/>
    </row>
    <row r="74" spans="2:7" ht="14.5" customHeight="1" x14ac:dyDescent="0.35">
      <c r="B74" s="8"/>
      <c r="C74" s="9" t="s">
        <v>5</v>
      </c>
      <c r="D74" s="18">
        <v>1332387.9657868822</v>
      </c>
      <c r="E74" s="19">
        <v>1316205.1381819705</v>
      </c>
      <c r="F74" s="20">
        <f t="shared" ref="F74:F82" si="6">+D74+E74</f>
        <v>2648593.1039688527</v>
      </c>
      <c r="G74" s="74"/>
    </row>
    <row r="75" spans="2:7" ht="14.5" customHeight="1" x14ac:dyDescent="0.35">
      <c r="B75" s="8"/>
      <c r="C75" s="9" t="s">
        <v>6</v>
      </c>
      <c r="D75" s="18">
        <v>1441475.3383119097</v>
      </c>
      <c r="E75" s="19">
        <v>1412939.7615447715</v>
      </c>
      <c r="F75" s="20">
        <f t="shared" si="6"/>
        <v>2854415.0998566812</v>
      </c>
      <c r="G75" s="74"/>
    </row>
    <row r="76" spans="2:7" ht="14.5" customHeight="1" x14ac:dyDescent="0.35">
      <c r="B76" s="8"/>
      <c r="C76" s="9" t="s">
        <v>7</v>
      </c>
      <c r="D76" s="18">
        <v>1516495.0812749364</v>
      </c>
      <c r="E76" s="19">
        <v>1387924.8381131485</v>
      </c>
      <c r="F76" s="20">
        <f t="shared" si="6"/>
        <v>2904419.9193880847</v>
      </c>
      <c r="G76" s="74"/>
    </row>
    <row r="77" spans="2:7" ht="14.5" customHeight="1" x14ac:dyDescent="0.35">
      <c r="B77" s="8"/>
      <c r="C77" s="9" t="s">
        <v>8</v>
      </c>
      <c r="D77" s="18">
        <v>1506186.2932309797</v>
      </c>
      <c r="E77" s="19">
        <v>1373676.0976437388</v>
      </c>
      <c r="F77" s="20">
        <f t="shared" si="6"/>
        <v>2879862.3908747183</v>
      </c>
      <c r="G77" s="74"/>
    </row>
    <row r="78" spans="2:7" ht="14.5" customHeight="1" x14ac:dyDescent="0.35">
      <c r="B78" s="8"/>
      <c r="C78" s="9" t="s">
        <v>9</v>
      </c>
      <c r="D78" s="18">
        <v>1467827.1047001879</v>
      </c>
      <c r="E78" s="19">
        <v>1332130.2512015677</v>
      </c>
      <c r="F78" s="20">
        <f t="shared" si="6"/>
        <v>2799957.3559017554</v>
      </c>
      <c r="G78" s="74"/>
    </row>
    <row r="79" spans="2:7" ht="14.5" customHeight="1" x14ac:dyDescent="0.35">
      <c r="B79" s="8"/>
      <c r="C79" s="9" t="s">
        <v>10</v>
      </c>
      <c r="D79" s="18">
        <v>1446441.6781412819</v>
      </c>
      <c r="E79" s="19">
        <v>1297371.2144586439</v>
      </c>
      <c r="F79" s="20">
        <f t="shared" si="6"/>
        <v>2743812.8925999259</v>
      </c>
      <c r="G79" s="74"/>
    </row>
    <row r="80" spans="2:7" ht="14.5" customHeight="1" x14ac:dyDescent="0.35">
      <c r="B80" s="8"/>
      <c r="C80" s="9" t="s">
        <v>11</v>
      </c>
      <c r="D80" s="18">
        <v>1615360.9145011883</v>
      </c>
      <c r="E80" s="19">
        <v>1213541.0847860212</v>
      </c>
      <c r="F80" s="20">
        <f t="shared" si="6"/>
        <v>2828901.9992872095</v>
      </c>
      <c r="G80" s="74"/>
    </row>
    <row r="81" spans="2:7" ht="14.5" customHeight="1" x14ac:dyDescent="0.35">
      <c r="B81" s="8"/>
      <c r="C81" s="9" t="s">
        <v>12</v>
      </c>
      <c r="D81" s="18">
        <v>1599978.5775203502</v>
      </c>
      <c r="E81" s="19">
        <v>1199874.4552344498</v>
      </c>
      <c r="F81" s="20">
        <f t="shared" si="6"/>
        <v>2799853.0327548003</v>
      </c>
      <c r="G81" s="74"/>
    </row>
    <row r="82" spans="2:7" ht="14.5" customHeight="1" thickBot="1" x14ac:dyDescent="0.4">
      <c r="B82" s="10"/>
      <c r="C82" s="11" t="s">
        <v>13</v>
      </c>
      <c r="D82" s="21">
        <v>1640858.5790553219</v>
      </c>
      <c r="E82" s="22">
        <v>1236855.0247456306</v>
      </c>
      <c r="F82" s="23">
        <f t="shared" si="6"/>
        <v>2877713.6038009524</v>
      </c>
      <c r="G82" s="74"/>
    </row>
    <row r="83" spans="2:7" ht="15.75" customHeight="1" thickBot="1" x14ac:dyDescent="0.4">
      <c r="B83" s="53" t="str">
        <f>VAR</f>
        <v>ACUM. ENE24-DIC24</v>
      </c>
      <c r="C83" s="54"/>
      <c r="D83" s="69">
        <f>SUM(D71:D82)</f>
        <v>17576820.354395978</v>
      </c>
      <c r="E83" s="70">
        <f t="shared" ref="E83:F83" si="7">SUM(E71:E82)</f>
        <v>15619567.002217388</v>
      </c>
      <c r="F83" s="71">
        <f t="shared" si="7"/>
        <v>33196387.356613368</v>
      </c>
      <c r="G83" s="74"/>
    </row>
    <row r="84" spans="2:7" ht="15" thickBot="1" x14ac:dyDescent="0.4">
      <c r="B84" s="27" t="str">
        <f>VAR_1</f>
        <v>VAR. ACUM. ENE-DIC (2023/2024)</v>
      </c>
      <c r="C84" s="28"/>
      <c r="D84" s="44">
        <f>SUM(D71:D82)/SUM(D59:D70)-1</f>
        <v>0.30569113519203683</v>
      </c>
      <c r="E84" s="45">
        <f t="shared" ref="E84:F84" si="8">SUM(E71:E82)/SUM(E59:E70)-1</f>
        <v>-5.6305060495519865E-2</v>
      </c>
      <c r="F84" s="43">
        <f t="shared" si="8"/>
        <v>0.10605962722063467</v>
      </c>
      <c r="G84" s="74"/>
    </row>
    <row r="85" spans="2:7" ht="15" thickBot="1" x14ac:dyDescent="0.4">
      <c r="B85" s="27" t="str">
        <f>VAR_2</f>
        <v>PART. ACUM. ENE24-DIC24</v>
      </c>
      <c r="C85" s="28"/>
      <c r="D85" s="44">
        <f>SUM(D71:D82)/SUM($F$71:$F$82)</f>
        <v>0.52947991495509328</v>
      </c>
      <c r="E85" s="45">
        <f t="shared" ref="E85:F85" si="9">SUM(E71:E82)/SUM($F$71:$F$82)</f>
        <v>0.47052008504490672</v>
      </c>
      <c r="F85" s="43">
        <f t="shared" si="9"/>
        <v>1</v>
      </c>
    </row>
    <row r="86" spans="2:7" x14ac:dyDescent="0.35">
      <c r="D86" s="48"/>
    </row>
    <row r="87" spans="2:7" x14ac:dyDescent="0.35"/>
    <row r="88" spans="2:7" x14ac:dyDescent="0.35"/>
    <row r="89" spans="2:7" x14ac:dyDescent="0.35"/>
    <row r="90" spans="2:7" x14ac:dyDescent="0.35"/>
    <row r="91" spans="2:7" x14ac:dyDescent="0.35"/>
    <row r="92" spans="2:7" x14ac:dyDescent="0.35"/>
    <row r="93" spans="2:7" x14ac:dyDescent="0.35"/>
    <row r="94" spans="2:7" x14ac:dyDescent="0.35"/>
    <row r="95" spans="2:7" x14ac:dyDescent="0.35"/>
    <row r="96" spans="2:7" x14ac:dyDescent="0.35"/>
    <row r="97" x14ac:dyDescent="0.35"/>
    <row r="98" x14ac:dyDescent="0.35"/>
    <row r="99" x14ac:dyDescent="0.35"/>
    <row r="100" x14ac:dyDescent="0.35"/>
    <row r="101" x14ac:dyDescent="0.35"/>
    <row r="102" x14ac:dyDescent="0.35"/>
    <row r="103" x14ac:dyDescent="0.35"/>
    <row r="104" x14ac:dyDescent="0.35"/>
    <row r="105" x14ac:dyDescent="0.35"/>
    <row r="106" x14ac:dyDescent="0.35"/>
  </sheetData>
  <mergeCells count="3">
    <mergeCell ref="B9:B10"/>
    <mergeCell ref="C9:C10"/>
    <mergeCell ref="D9:F9"/>
  </mergeCells>
  <phoneticPr fontId="24" type="noConversion"/>
  <pageMargins left="0.7" right="0.7" top="0.75" bottom="0.75" header="0.3" footer="0.3"/>
  <ignoredErrors>
    <ignoredError sqref="D83:F85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3"/>
  <sheetViews>
    <sheetView showGridLines="0" topLeftCell="A80" zoomScale="110" zoomScaleNormal="110" workbookViewId="0">
      <selection activeCell="I84" sqref="I84"/>
    </sheetView>
  </sheetViews>
  <sheetFormatPr baseColWidth="10" defaultColWidth="0" defaultRowHeight="0" customHeight="1" zeroHeight="1" x14ac:dyDescent="0.35"/>
  <cols>
    <col min="1" max="1" width="18.26953125" customWidth="1"/>
    <col min="2" max="2" width="19.26953125" customWidth="1"/>
    <col min="3" max="3" width="11.81640625" customWidth="1"/>
    <col min="4" max="7" width="11.54296875" customWidth="1"/>
    <col min="8" max="8" width="13.1796875" customWidth="1"/>
    <col min="9" max="11" width="11.54296875" customWidth="1"/>
    <col min="12" max="15" width="11.54296875" hidden="1" customWidth="1"/>
  </cols>
  <sheetData>
    <row r="1" spans="1:8" ht="14.5" x14ac:dyDescent="0.35">
      <c r="A1" s="1"/>
      <c r="B1" s="1"/>
      <c r="C1" s="1"/>
      <c r="D1" s="1"/>
      <c r="E1" s="1"/>
      <c r="F1" s="1"/>
      <c r="G1" s="1"/>
    </row>
    <row r="2" spans="1:8" ht="14.5" x14ac:dyDescent="0.35">
      <c r="A2" s="2"/>
      <c r="B2" s="26" t="s">
        <v>30</v>
      </c>
      <c r="C2" s="2"/>
      <c r="D2" s="3"/>
      <c r="E2" s="2"/>
      <c r="F2" s="2"/>
      <c r="G2" s="2"/>
    </row>
    <row r="3" spans="1:8" ht="14.5" x14ac:dyDescent="0.35">
      <c r="A3" s="2"/>
      <c r="B3" s="26" t="s">
        <v>47</v>
      </c>
      <c r="C3" s="2"/>
      <c r="D3" s="3"/>
      <c r="E3" s="2"/>
      <c r="F3" s="2"/>
      <c r="G3" s="2"/>
    </row>
    <row r="4" spans="1:8" ht="14.5" x14ac:dyDescent="0.35">
      <c r="A4" s="2"/>
      <c r="B4" s="4"/>
      <c r="C4" s="2"/>
      <c r="D4" s="3"/>
      <c r="E4" s="2"/>
      <c r="F4" s="2"/>
      <c r="G4" s="2"/>
    </row>
    <row r="5" spans="1:8" ht="14.5" x14ac:dyDescent="0.35">
      <c r="A5" s="1"/>
      <c r="B5" s="5"/>
      <c r="C5" s="1"/>
      <c r="D5" s="1"/>
      <c r="E5" s="1"/>
      <c r="F5" s="1"/>
      <c r="G5" s="1"/>
    </row>
    <row r="6" spans="1:8" ht="14.5" x14ac:dyDescent="0.35"/>
    <row r="7" spans="1:8" ht="14.5" x14ac:dyDescent="0.35"/>
    <row r="8" spans="1:8" ht="15" thickBot="1" x14ac:dyDescent="0.4"/>
    <row r="9" spans="1:8" ht="15" thickBot="1" x14ac:dyDescent="0.4">
      <c r="B9" s="77" t="s">
        <v>0</v>
      </c>
      <c r="C9" s="79" t="s">
        <v>1</v>
      </c>
      <c r="D9" s="83" t="s">
        <v>14</v>
      </c>
      <c r="E9" s="84"/>
      <c r="F9" s="84"/>
      <c r="G9" s="85"/>
    </row>
    <row r="10" spans="1:8" ht="15" thickBot="1" x14ac:dyDescent="0.4">
      <c r="B10" s="86"/>
      <c r="C10" s="87"/>
      <c r="D10" s="12" t="s">
        <v>18</v>
      </c>
      <c r="E10" s="25" t="s">
        <v>19</v>
      </c>
      <c r="F10" s="25" t="s">
        <v>20</v>
      </c>
      <c r="G10" s="52" t="s">
        <v>15</v>
      </c>
    </row>
    <row r="11" spans="1:8" ht="14.5" x14ac:dyDescent="0.35">
      <c r="B11" s="6">
        <v>2019</v>
      </c>
      <c r="C11" s="7" t="s">
        <v>2</v>
      </c>
      <c r="D11" s="15">
        <v>583033.6945376941</v>
      </c>
      <c r="E11" s="16">
        <v>141554.79402394191</v>
      </c>
      <c r="F11" s="16">
        <v>6.1007768699999971</v>
      </c>
      <c r="G11" s="17">
        <f t="shared" ref="G11:G13" si="0">SUM(D11:F11)</f>
        <v>724594.58933850611</v>
      </c>
      <c r="H11" s="57"/>
    </row>
    <row r="12" spans="1:8" ht="14.5" x14ac:dyDescent="0.35">
      <c r="B12" s="8"/>
      <c r="C12" s="9" t="s">
        <v>3</v>
      </c>
      <c r="D12" s="18">
        <v>533297.98754944489</v>
      </c>
      <c r="E12" s="19">
        <v>134490.88802941036</v>
      </c>
      <c r="F12" s="19">
        <v>5.9778815200000013</v>
      </c>
      <c r="G12" s="20">
        <f t="shared" si="0"/>
        <v>667794.85346037534</v>
      </c>
      <c r="H12" s="57"/>
    </row>
    <row r="13" spans="1:8" ht="14.5" x14ac:dyDescent="0.35">
      <c r="B13" s="8"/>
      <c r="C13" s="9" t="s">
        <v>4</v>
      </c>
      <c r="D13" s="18">
        <v>519765.69026197866</v>
      </c>
      <c r="E13" s="19">
        <v>144245.29010987157</v>
      </c>
      <c r="F13" s="19">
        <v>5.6073846499999958</v>
      </c>
      <c r="G13" s="20">
        <f t="shared" si="0"/>
        <v>664016.58775650023</v>
      </c>
      <c r="H13" s="57"/>
    </row>
    <row r="14" spans="1:8" ht="14.5" x14ac:dyDescent="0.35">
      <c r="B14" s="8"/>
      <c r="C14" s="9" t="s">
        <v>5</v>
      </c>
      <c r="D14" s="18">
        <v>560597.41126383888</v>
      </c>
      <c r="E14" s="19">
        <v>147209.06347021952</v>
      </c>
      <c r="F14" s="19">
        <v>5.5688646900000025</v>
      </c>
      <c r="G14" s="20">
        <f t="shared" ref="G14:G25" si="1">SUM(D14:F14)</f>
        <v>707812.04359874839</v>
      </c>
      <c r="H14" s="57"/>
    </row>
    <row r="15" spans="1:8" ht="14.5" x14ac:dyDescent="0.35">
      <c r="B15" s="8"/>
      <c r="C15" s="9" t="s">
        <v>6</v>
      </c>
      <c r="D15" s="18">
        <v>601491.46567862132</v>
      </c>
      <c r="E15" s="19">
        <v>153756.82506559914</v>
      </c>
      <c r="F15" s="19">
        <v>5.6995816800000023</v>
      </c>
      <c r="G15" s="20">
        <f t="shared" si="1"/>
        <v>755253.99032590049</v>
      </c>
      <c r="H15" s="57"/>
    </row>
    <row r="16" spans="1:8" ht="14.5" x14ac:dyDescent="0.35">
      <c r="B16" s="8"/>
      <c r="C16" s="9" t="s">
        <v>7</v>
      </c>
      <c r="D16" s="18">
        <v>626579.47590088076</v>
      </c>
      <c r="E16" s="19">
        <v>156978.06714905353</v>
      </c>
      <c r="F16" s="19">
        <v>5.5167897800000008</v>
      </c>
      <c r="G16" s="20">
        <f t="shared" si="1"/>
        <v>783563.05983971432</v>
      </c>
      <c r="H16" s="57"/>
    </row>
    <row r="17" spans="2:8" ht="14.5" x14ac:dyDescent="0.35">
      <c r="B17" s="8"/>
      <c r="C17" s="9" t="s">
        <v>8</v>
      </c>
      <c r="D17" s="18">
        <v>706569.67830873246</v>
      </c>
      <c r="E17" s="19">
        <v>171667.14557835046</v>
      </c>
      <c r="F17" s="19">
        <v>7.7141325900000011</v>
      </c>
      <c r="G17" s="20">
        <f t="shared" si="1"/>
        <v>878244.53801967297</v>
      </c>
      <c r="H17" s="57"/>
    </row>
    <row r="18" spans="2:8" ht="14.5" x14ac:dyDescent="0.35">
      <c r="B18" s="8"/>
      <c r="C18" s="9" t="s">
        <v>9</v>
      </c>
      <c r="D18" s="18">
        <v>671961.28207758896</v>
      </c>
      <c r="E18" s="19">
        <v>169215.93920532099</v>
      </c>
      <c r="F18" s="19">
        <v>8.028099349999998</v>
      </c>
      <c r="G18" s="20">
        <f t="shared" si="1"/>
        <v>841185.24938226002</v>
      </c>
      <c r="H18" s="57"/>
    </row>
    <row r="19" spans="2:8" ht="14.5" x14ac:dyDescent="0.35">
      <c r="B19" s="8"/>
      <c r="C19" s="9" t="s">
        <v>10</v>
      </c>
      <c r="D19" s="18">
        <v>668247.00864052656</v>
      </c>
      <c r="E19" s="19">
        <v>168851.37529054889</v>
      </c>
      <c r="F19" s="19">
        <v>7.2921168600000001</v>
      </c>
      <c r="G19" s="20">
        <f t="shared" si="1"/>
        <v>837105.6760479355</v>
      </c>
      <c r="H19" s="57"/>
    </row>
    <row r="20" spans="2:8" ht="14.5" x14ac:dyDescent="0.35">
      <c r="B20" s="8"/>
      <c r="C20" s="9" t="s">
        <v>11</v>
      </c>
      <c r="D20" s="18">
        <v>737718.28222183022</v>
      </c>
      <c r="E20" s="19">
        <v>188182.2108387913</v>
      </c>
      <c r="F20" s="19">
        <v>8.3017057399999956</v>
      </c>
      <c r="G20" s="20">
        <f t="shared" si="1"/>
        <v>925908.79476636159</v>
      </c>
      <c r="H20" s="57"/>
    </row>
    <row r="21" spans="2:8" ht="14.5" x14ac:dyDescent="0.35">
      <c r="B21" s="8"/>
      <c r="C21" s="9" t="s">
        <v>12</v>
      </c>
      <c r="D21" s="18">
        <v>696201.75190164603</v>
      </c>
      <c r="E21" s="19">
        <v>181341.07977882127</v>
      </c>
      <c r="F21" s="19">
        <v>7.620768059999997</v>
      </c>
      <c r="G21" s="20">
        <f t="shared" si="1"/>
        <v>877550.45244852733</v>
      </c>
      <c r="H21" s="57"/>
    </row>
    <row r="22" spans="2:8" ht="15" thickBot="1" x14ac:dyDescent="0.4">
      <c r="B22" s="10"/>
      <c r="C22" s="11" t="s">
        <v>13</v>
      </c>
      <c r="D22" s="21">
        <v>731833.05281570787</v>
      </c>
      <c r="E22" s="22">
        <v>184819.17339269113</v>
      </c>
      <c r="F22" s="22">
        <v>5.7312566400000025</v>
      </c>
      <c r="G22" s="23">
        <f t="shared" si="1"/>
        <v>916657.9574650391</v>
      </c>
      <c r="H22" s="57"/>
    </row>
    <row r="23" spans="2:8" ht="14.5" x14ac:dyDescent="0.35">
      <c r="B23" s="6">
        <v>2020</v>
      </c>
      <c r="C23" s="7" t="s">
        <v>2</v>
      </c>
      <c r="D23" s="15">
        <v>735886.80123351899</v>
      </c>
      <c r="E23" s="16">
        <v>183383.96638624225</v>
      </c>
      <c r="F23" s="16">
        <v>4.9044936799999981</v>
      </c>
      <c r="G23" s="17">
        <f t="shared" si="1"/>
        <v>919275.67211344116</v>
      </c>
      <c r="H23" s="57"/>
    </row>
    <row r="24" spans="2:8" ht="14.5" x14ac:dyDescent="0.35">
      <c r="B24" s="8"/>
      <c r="C24" s="9" t="s">
        <v>3</v>
      </c>
      <c r="D24" s="18">
        <v>685665.73570959223</v>
      </c>
      <c r="E24" s="19">
        <v>178645.08048445883</v>
      </c>
      <c r="F24" s="19">
        <v>4.3201178199999992</v>
      </c>
      <c r="G24" s="20">
        <f t="shared" si="1"/>
        <v>864315.13631187112</v>
      </c>
      <c r="H24" s="57"/>
    </row>
    <row r="25" spans="2:8" ht="14.5" x14ac:dyDescent="0.35">
      <c r="B25" s="8"/>
      <c r="C25" s="9" t="s">
        <v>4</v>
      </c>
      <c r="D25" s="18">
        <v>921720.06509186036</v>
      </c>
      <c r="E25" s="19">
        <v>212253.15727590027</v>
      </c>
      <c r="F25" s="19">
        <v>5.8895339999999985</v>
      </c>
      <c r="G25" s="20">
        <f t="shared" si="1"/>
        <v>1133979.1119017608</v>
      </c>
      <c r="H25" s="57"/>
    </row>
    <row r="26" spans="2:8" ht="14.5" x14ac:dyDescent="0.35">
      <c r="B26" s="8"/>
      <c r="C26" s="9" t="s">
        <v>5</v>
      </c>
      <c r="D26" s="18">
        <v>1007064.4022124854</v>
      </c>
      <c r="E26" s="19">
        <v>223902.76617222134</v>
      </c>
      <c r="F26" s="19">
        <v>5.8259783599999997</v>
      </c>
      <c r="G26" s="20">
        <f t="shared" ref="G26:G37" si="2">SUM(D26:F26)</f>
        <v>1230972.9943630667</v>
      </c>
      <c r="H26" s="57"/>
    </row>
    <row r="27" spans="2:8" ht="14.5" x14ac:dyDescent="0.35">
      <c r="B27" s="8"/>
      <c r="C27" s="9" t="s">
        <v>6</v>
      </c>
      <c r="D27" s="18">
        <v>1069420.5588583124</v>
      </c>
      <c r="E27" s="19">
        <v>233331.68484635922</v>
      </c>
      <c r="F27" s="19">
        <v>6.6667194100000007</v>
      </c>
      <c r="G27" s="20">
        <f t="shared" si="2"/>
        <v>1302758.9104240818</v>
      </c>
      <c r="H27" s="57"/>
    </row>
    <row r="28" spans="2:8" ht="14.5" x14ac:dyDescent="0.35">
      <c r="B28" s="8"/>
      <c r="C28" s="9" t="s">
        <v>7</v>
      </c>
      <c r="D28" s="18">
        <v>1084340.6353039099</v>
      </c>
      <c r="E28" s="19">
        <v>240600.72976028273</v>
      </c>
      <c r="F28" s="19">
        <v>5.1810182800000009</v>
      </c>
      <c r="G28" s="20">
        <f t="shared" si="2"/>
        <v>1324946.5460824727</v>
      </c>
      <c r="H28" s="57"/>
    </row>
    <row r="29" spans="2:8" ht="14.5" x14ac:dyDescent="0.35">
      <c r="B29" s="8"/>
      <c r="C29" s="9" t="s">
        <v>8</v>
      </c>
      <c r="D29" s="18">
        <v>1135280.6197458778</v>
      </c>
      <c r="E29" s="19">
        <v>245241.57601624911</v>
      </c>
      <c r="F29" s="19">
        <v>4.9872549500000005</v>
      </c>
      <c r="G29" s="20">
        <f t="shared" si="2"/>
        <v>1380527.1830170769</v>
      </c>
      <c r="H29" s="57"/>
    </row>
    <row r="30" spans="2:8" ht="14.5" x14ac:dyDescent="0.35">
      <c r="B30" s="8"/>
      <c r="C30" s="9" t="s">
        <v>9</v>
      </c>
      <c r="D30" s="18">
        <v>1177213.2099210073</v>
      </c>
      <c r="E30" s="19">
        <v>250221.32824362817</v>
      </c>
      <c r="F30" s="19">
        <v>4.8267615999999967</v>
      </c>
      <c r="G30" s="20">
        <f t="shared" si="2"/>
        <v>1427439.3649262355</v>
      </c>
      <c r="H30" s="57"/>
    </row>
    <row r="31" spans="2:8" ht="14.5" x14ac:dyDescent="0.35">
      <c r="B31" s="8"/>
      <c r="C31" s="9" t="s">
        <v>10</v>
      </c>
      <c r="D31" s="18">
        <v>1113088.7308286706</v>
      </c>
      <c r="E31" s="19">
        <v>238631.54989675779</v>
      </c>
      <c r="F31" s="19">
        <v>5.4301511399999987</v>
      </c>
      <c r="G31" s="20">
        <f t="shared" si="2"/>
        <v>1351725.7108765685</v>
      </c>
      <c r="H31" s="57"/>
    </row>
    <row r="32" spans="2:8" ht="14.5" x14ac:dyDescent="0.35">
      <c r="B32" s="8"/>
      <c r="C32" s="9" t="s">
        <v>11</v>
      </c>
      <c r="D32" s="18">
        <v>1140643.3036480283</v>
      </c>
      <c r="E32" s="19">
        <v>245157.71479988148</v>
      </c>
      <c r="F32" s="19">
        <v>5.0087540899999992</v>
      </c>
      <c r="G32" s="20">
        <f t="shared" si="2"/>
        <v>1385806.0272019997</v>
      </c>
      <c r="H32" s="57"/>
    </row>
    <row r="33" spans="2:8" ht="14.5" x14ac:dyDescent="0.35">
      <c r="B33" s="8"/>
      <c r="C33" s="9" t="s">
        <v>12</v>
      </c>
      <c r="D33" s="18">
        <v>1149462.5321948985</v>
      </c>
      <c r="E33" s="19">
        <v>242940.9955767887</v>
      </c>
      <c r="F33" s="19">
        <v>4.6015247999999964</v>
      </c>
      <c r="G33" s="20">
        <f t="shared" si="2"/>
        <v>1392408.1292964872</v>
      </c>
      <c r="H33" s="57"/>
    </row>
    <row r="34" spans="2:8" ht="15" thickBot="1" x14ac:dyDescent="0.4">
      <c r="B34" s="10"/>
      <c r="C34" s="11" t="s">
        <v>13</v>
      </c>
      <c r="D34" s="21">
        <v>1232751.822488016</v>
      </c>
      <c r="E34" s="22">
        <v>245550.58883073024</v>
      </c>
      <c r="F34" s="22">
        <v>4.9169990700000028</v>
      </c>
      <c r="G34" s="23">
        <f t="shared" si="2"/>
        <v>1478307.3283178161</v>
      </c>
      <c r="H34" s="57"/>
    </row>
    <row r="35" spans="2:8" ht="14.5" x14ac:dyDescent="0.35">
      <c r="B35" s="6">
        <v>2021</v>
      </c>
      <c r="C35" s="7" t="s">
        <v>2</v>
      </c>
      <c r="D35" s="15">
        <v>1309870.6711193002</v>
      </c>
      <c r="E35" s="16">
        <v>184036.52755217141</v>
      </c>
      <c r="F35" s="16">
        <v>4.9160161300000018</v>
      </c>
      <c r="G35" s="17">
        <f t="shared" si="2"/>
        <v>1493912.1146876016</v>
      </c>
      <c r="H35" s="57"/>
    </row>
    <row r="36" spans="2:8" ht="14.5" x14ac:dyDescent="0.35">
      <c r="B36" s="8"/>
      <c r="C36" s="9" t="s">
        <v>3</v>
      </c>
      <c r="D36" s="18">
        <v>1174764.13929049</v>
      </c>
      <c r="E36" s="19">
        <v>166709.9477345722</v>
      </c>
      <c r="F36" s="19">
        <v>3.2602533299999998</v>
      </c>
      <c r="G36" s="20">
        <f t="shared" si="2"/>
        <v>1341477.3472783922</v>
      </c>
      <c r="H36" s="57"/>
    </row>
    <row r="37" spans="2:8" ht="14.5" x14ac:dyDescent="0.35">
      <c r="B37" s="8"/>
      <c r="C37" s="9" t="s">
        <v>4</v>
      </c>
      <c r="D37" s="18">
        <v>1435924.878050019</v>
      </c>
      <c r="E37" s="19">
        <v>214843.97402168074</v>
      </c>
      <c r="F37" s="19">
        <v>3.4745792600000014</v>
      </c>
      <c r="G37" s="20">
        <f t="shared" si="2"/>
        <v>1650772.3266509597</v>
      </c>
      <c r="H37" s="57"/>
    </row>
    <row r="38" spans="2:8" ht="14.5" x14ac:dyDescent="0.35">
      <c r="B38" s="8"/>
      <c r="C38" s="9" t="s">
        <v>5</v>
      </c>
      <c r="D38" s="18">
        <v>1510531.5807516666</v>
      </c>
      <c r="E38" s="19">
        <v>212330.36974108082</v>
      </c>
      <c r="F38" s="19">
        <v>2.8618104500000014</v>
      </c>
      <c r="G38" s="20">
        <f t="shared" ref="G38:G49" si="3">SUM(D38:F38)</f>
        <v>1722864.8123031973</v>
      </c>
      <c r="H38" s="57"/>
    </row>
    <row r="39" spans="2:8" ht="14.5" x14ac:dyDescent="0.35">
      <c r="B39" s="8"/>
      <c r="C39" s="9" t="s">
        <v>6</v>
      </c>
      <c r="D39" s="18">
        <v>1511989.5171498519</v>
      </c>
      <c r="E39" s="19">
        <v>212035.41693416098</v>
      </c>
      <c r="F39" s="19">
        <v>2.7097075900000025</v>
      </c>
      <c r="G39" s="20">
        <f t="shared" si="3"/>
        <v>1724027.6437916029</v>
      </c>
      <c r="H39" s="57"/>
    </row>
    <row r="40" spans="2:8" ht="14.5" x14ac:dyDescent="0.35">
      <c r="B40" s="8"/>
      <c r="C40" s="9" t="s">
        <v>7</v>
      </c>
      <c r="D40" s="18">
        <v>1492240.6158078203</v>
      </c>
      <c r="E40" s="19">
        <v>269714.34426252096</v>
      </c>
      <c r="F40" s="19">
        <v>2.2491067799999991</v>
      </c>
      <c r="G40" s="20">
        <f t="shared" si="3"/>
        <v>1761957.2091771213</v>
      </c>
      <c r="H40" s="57"/>
    </row>
    <row r="41" spans="2:8" ht="14.5" x14ac:dyDescent="0.35">
      <c r="B41" s="8"/>
      <c r="C41" s="9" t="s">
        <v>8</v>
      </c>
      <c r="D41" s="18">
        <v>1577370.8861734807</v>
      </c>
      <c r="E41" s="19">
        <v>223690.31106706939</v>
      </c>
      <c r="F41" s="19">
        <v>1.8340296199999992</v>
      </c>
      <c r="G41" s="20">
        <f t="shared" si="3"/>
        <v>1801063.0312701701</v>
      </c>
      <c r="H41" s="57"/>
    </row>
    <row r="42" spans="2:8" ht="14.5" x14ac:dyDescent="0.35">
      <c r="B42" s="8"/>
      <c r="C42" s="9" t="s">
        <v>9</v>
      </c>
      <c r="D42" s="18">
        <v>1582641.3994011558</v>
      </c>
      <c r="E42" s="19">
        <v>232248.62998241052</v>
      </c>
      <c r="F42" s="19">
        <v>1.6867536099999993</v>
      </c>
      <c r="G42" s="20">
        <f t="shared" si="3"/>
        <v>1814891.7161371761</v>
      </c>
      <c r="H42" s="57"/>
    </row>
    <row r="43" spans="2:8" ht="14.5" x14ac:dyDescent="0.35">
      <c r="B43" s="8"/>
      <c r="C43" s="9" t="s">
        <v>10</v>
      </c>
      <c r="D43" s="18">
        <v>1501521.8615321117</v>
      </c>
      <c r="E43" s="19">
        <v>241494.20242749981</v>
      </c>
      <c r="F43" s="19">
        <v>0.97447196999999985</v>
      </c>
      <c r="G43" s="20">
        <f t="shared" si="3"/>
        <v>1743017.0384315816</v>
      </c>
      <c r="H43" s="57"/>
    </row>
    <row r="44" spans="2:8" ht="14.5" x14ac:dyDescent="0.35">
      <c r="B44" s="8"/>
      <c r="C44" s="9" t="s">
        <v>11</v>
      </c>
      <c r="D44" s="18">
        <v>1611282.3762855507</v>
      </c>
      <c r="E44" s="19">
        <v>252160.36272061133</v>
      </c>
      <c r="F44" s="19">
        <v>0.87010655999999986</v>
      </c>
      <c r="G44" s="20">
        <f t="shared" si="3"/>
        <v>1863443.6091127219</v>
      </c>
      <c r="H44" s="57"/>
    </row>
    <row r="45" spans="2:8" ht="14.5" x14ac:dyDescent="0.35">
      <c r="B45" s="8"/>
      <c r="C45" s="9" t="s">
        <v>12</v>
      </c>
      <c r="D45" s="18">
        <v>1463590.2414107204</v>
      </c>
      <c r="E45" s="19">
        <v>348303.89807996212</v>
      </c>
      <c r="F45" s="19">
        <v>0.87945373000000004</v>
      </c>
      <c r="G45" s="20">
        <f t="shared" si="3"/>
        <v>1811895.0189444127</v>
      </c>
      <c r="H45" s="57"/>
    </row>
    <row r="46" spans="2:8" ht="15" thickBot="1" x14ac:dyDescent="0.4">
      <c r="B46" s="10"/>
      <c r="C46" s="11" t="s">
        <v>13</v>
      </c>
      <c r="D46" s="21">
        <v>1638508.8681826689</v>
      </c>
      <c r="E46" s="22">
        <v>250801.50950795974</v>
      </c>
      <c r="F46" s="22">
        <v>1.477238279999999</v>
      </c>
      <c r="G46" s="23">
        <f t="shared" si="3"/>
        <v>1889311.8549289086</v>
      </c>
      <c r="H46" s="57"/>
    </row>
    <row r="47" spans="2:8" ht="14.5" x14ac:dyDescent="0.35">
      <c r="B47" s="6">
        <v>2022</v>
      </c>
      <c r="C47" s="7" t="s">
        <v>2</v>
      </c>
      <c r="D47" s="15">
        <v>1676801.8844650199</v>
      </c>
      <c r="E47" s="16">
        <v>243029.94051150949</v>
      </c>
      <c r="F47" s="16">
        <v>1.5512606399999997</v>
      </c>
      <c r="G47" s="17">
        <f t="shared" si="3"/>
        <v>1919833.3762371694</v>
      </c>
      <c r="H47" s="57"/>
    </row>
    <row r="48" spans="2:8" ht="14.5" x14ac:dyDescent="0.35">
      <c r="B48" s="8"/>
      <c r="C48" s="9" t="s">
        <v>3</v>
      </c>
      <c r="D48" s="18">
        <v>1510786.5438467318</v>
      </c>
      <c r="E48" s="19">
        <v>216940.55549506005</v>
      </c>
      <c r="F48" s="19">
        <v>1.5024403100000006</v>
      </c>
      <c r="G48" s="20">
        <f t="shared" si="3"/>
        <v>1727728.6017821019</v>
      </c>
      <c r="H48" s="57"/>
    </row>
    <row r="49" spans="2:8" ht="14.5" x14ac:dyDescent="0.35">
      <c r="B49" s="8"/>
      <c r="C49" s="9" t="s">
        <v>4</v>
      </c>
      <c r="D49" s="18">
        <v>1683840.0206074435</v>
      </c>
      <c r="E49" s="19">
        <v>256162.63189898018</v>
      </c>
      <c r="F49" s="19">
        <v>1.4254179199999997</v>
      </c>
      <c r="G49" s="20">
        <f t="shared" si="3"/>
        <v>1940004.0779243438</v>
      </c>
      <c r="H49" s="57"/>
    </row>
    <row r="50" spans="2:8" ht="14.5" x14ac:dyDescent="0.35">
      <c r="B50" s="8"/>
      <c r="C50" s="9" t="s">
        <v>5</v>
      </c>
      <c r="D50" s="18">
        <v>1689804.1940139204</v>
      </c>
      <c r="E50" s="19">
        <v>266613.50727663952</v>
      </c>
      <c r="F50" s="19">
        <v>1.5416738499999998</v>
      </c>
      <c r="G50" s="20">
        <f t="shared" ref="G50:G61" si="4">SUM(D50:F50)</f>
        <v>1956419.24296441</v>
      </c>
      <c r="H50" s="57"/>
    </row>
    <row r="51" spans="2:8" ht="14.5" x14ac:dyDescent="0.35">
      <c r="B51" s="8"/>
      <c r="C51" s="9" t="s">
        <v>6</v>
      </c>
      <c r="D51" s="18">
        <v>1807678.8966562783</v>
      </c>
      <c r="E51" s="19">
        <v>246160.66828772027</v>
      </c>
      <c r="F51" s="19">
        <v>1.2510312000000003</v>
      </c>
      <c r="G51" s="20">
        <f t="shared" si="4"/>
        <v>2053840.8159751985</v>
      </c>
      <c r="H51" s="57"/>
    </row>
    <row r="52" spans="2:8" ht="14.5" x14ac:dyDescent="0.35">
      <c r="B52" s="8"/>
      <c r="C52" s="9" t="s">
        <v>7</v>
      </c>
      <c r="D52" s="18">
        <v>1864590.975365012</v>
      </c>
      <c r="E52" s="19">
        <v>264067.8243709802</v>
      </c>
      <c r="F52" s="19">
        <v>0.94553341999999974</v>
      </c>
      <c r="G52" s="20">
        <f t="shared" si="4"/>
        <v>2128659.7452694122</v>
      </c>
      <c r="H52" s="57"/>
    </row>
    <row r="53" spans="2:8" ht="14.5" x14ac:dyDescent="0.35">
      <c r="B53" s="8"/>
      <c r="C53" s="9" t="s">
        <v>8</v>
      </c>
      <c r="D53" s="18">
        <v>1946407.9132907838</v>
      </c>
      <c r="E53" s="19">
        <v>258992.69718284122</v>
      </c>
      <c r="F53" s="19">
        <v>1.1615891900000002</v>
      </c>
      <c r="G53" s="20">
        <f t="shared" si="4"/>
        <v>2205401.7720628148</v>
      </c>
      <c r="H53" s="57"/>
    </row>
    <row r="54" spans="2:8" ht="14.5" x14ac:dyDescent="0.35">
      <c r="B54" s="8"/>
      <c r="C54" s="9" t="s">
        <v>9</v>
      </c>
      <c r="D54" s="18">
        <v>1927565.0550812669</v>
      </c>
      <c r="E54" s="19">
        <v>254675.85137545917</v>
      </c>
      <c r="F54" s="19">
        <v>0.46708997999999979</v>
      </c>
      <c r="G54" s="20">
        <f t="shared" si="4"/>
        <v>2182241.373546706</v>
      </c>
      <c r="H54" s="57"/>
    </row>
    <row r="55" spans="2:8" ht="14.5" x14ac:dyDescent="0.35">
      <c r="B55" s="8"/>
      <c r="C55" s="9" t="s">
        <v>10</v>
      </c>
      <c r="D55" s="18">
        <v>1868044.2444993213</v>
      </c>
      <c r="E55" s="19">
        <v>240555.36003592002</v>
      </c>
      <c r="F55" s="19">
        <v>0.32406452999999974</v>
      </c>
      <c r="G55" s="20">
        <f t="shared" si="4"/>
        <v>2108599.9285997711</v>
      </c>
      <c r="H55" s="57"/>
    </row>
    <row r="56" spans="2:8" ht="14.5" x14ac:dyDescent="0.35">
      <c r="B56" s="8"/>
      <c r="C56" s="9" t="s">
        <v>11</v>
      </c>
      <c r="D56" s="18">
        <v>1960769.2951622163</v>
      </c>
      <c r="E56" s="19">
        <v>257427.62603193973</v>
      </c>
      <c r="F56" s="19">
        <v>0.39112646999999978</v>
      </c>
      <c r="G56" s="20">
        <f t="shared" si="4"/>
        <v>2218197.3123206263</v>
      </c>
      <c r="H56" s="57"/>
    </row>
    <row r="57" spans="2:8" ht="14.5" x14ac:dyDescent="0.35">
      <c r="B57" s="8"/>
      <c r="C57" s="9" t="s">
        <v>12</v>
      </c>
      <c r="D57" s="18">
        <v>1969622.1214841648</v>
      </c>
      <c r="E57" s="19">
        <v>262682.96424524108</v>
      </c>
      <c r="F57" s="19">
        <v>0.40013935</v>
      </c>
      <c r="G57" s="20">
        <f t="shared" si="4"/>
        <v>2232305.4858687557</v>
      </c>
      <c r="H57" s="57"/>
    </row>
    <row r="58" spans="2:8" ht="15" thickBot="1" x14ac:dyDescent="0.4">
      <c r="B58" s="10"/>
      <c r="C58" s="11" t="s">
        <v>13</v>
      </c>
      <c r="D58" s="21">
        <v>2033283.8831606933</v>
      </c>
      <c r="E58" s="22">
        <v>262458.99225699215</v>
      </c>
      <c r="F58" s="22">
        <v>5.240071000000001E-2</v>
      </c>
      <c r="G58" s="23">
        <f t="shared" si="4"/>
        <v>2295742.9278183957</v>
      </c>
      <c r="H58" s="57"/>
    </row>
    <row r="59" spans="2:8" ht="14.5" x14ac:dyDescent="0.35">
      <c r="B59" s="6">
        <v>2023</v>
      </c>
      <c r="C59" s="7" t="s">
        <v>2</v>
      </c>
      <c r="D59" s="15">
        <v>2143476.884535288</v>
      </c>
      <c r="E59" s="16">
        <v>287610.0177575805</v>
      </c>
      <c r="F59" s="16">
        <v>4.6513109999999989E-2</v>
      </c>
      <c r="G59" s="17">
        <f t="shared" si="4"/>
        <v>2431086.9488059785</v>
      </c>
      <c r="H59" s="76"/>
    </row>
    <row r="60" spans="2:8" ht="14.5" x14ac:dyDescent="0.35">
      <c r="B60" s="8"/>
      <c r="C60" s="9" t="s">
        <v>3</v>
      </c>
      <c r="D60" s="18">
        <v>1902521.8588171394</v>
      </c>
      <c r="E60" s="19">
        <v>258920.50266621943</v>
      </c>
      <c r="F60" s="19">
        <v>3.7399999999999988E-5</v>
      </c>
      <c r="G60" s="20">
        <f t="shared" si="4"/>
        <v>2161442.3615207588</v>
      </c>
      <c r="H60" s="76"/>
    </row>
    <row r="61" spans="2:8" ht="14.5" x14ac:dyDescent="0.35">
      <c r="B61" s="8"/>
      <c r="C61" s="9" t="s">
        <v>4</v>
      </c>
      <c r="D61" s="18">
        <v>2236906.0050927186</v>
      </c>
      <c r="E61" s="19">
        <v>173676.93852112995</v>
      </c>
      <c r="F61" s="19">
        <v>4.7329999999999982E-5</v>
      </c>
      <c r="G61" s="20">
        <f t="shared" si="4"/>
        <v>2410582.9436611785</v>
      </c>
      <c r="H61" s="76"/>
    </row>
    <row r="62" spans="2:8" ht="14.5" x14ac:dyDescent="0.35">
      <c r="B62" s="8"/>
      <c r="C62" s="9" t="s">
        <v>5</v>
      </c>
      <c r="D62" s="18">
        <v>2185975.9499591021</v>
      </c>
      <c r="E62" s="19">
        <v>173965.32427284968</v>
      </c>
      <c r="F62" s="19">
        <v>1.808E-5</v>
      </c>
      <c r="G62" s="20">
        <f t="shared" ref="G62:G73" si="5">SUM(D62:F62)</f>
        <v>2359941.2742500319</v>
      </c>
      <c r="H62" s="76"/>
    </row>
    <row r="63" spans="2:8" ht="14.5" x14ac:dyDescent="0.35">
      <c r="B63" s="8"/>
      <c r="C63" s="9" t="s">
        <v>6</v>
      </c>
      <c r="D63" s="18">
        <v>2312901.2985832002</v>
      </c>
      <c r="E63" s="19">
        <v>182851.50130484049</v>
      </c>
      <c r="F63" s="19">
        <v>2.2719999999999999E-5</v>
      </c>
      <c r="G63" s="20">
        <f t="shared" si="5"/>
        <v>2495752.799910761</v>
      </c>
      <c r="H63" s="76"/>
    </row>
    <row r="64" spans="2:8" ht="14.5" x14ac:dyDescent="0.35">
      <c r="B64" s="8"/>
      <c r="C64" s="9" t="s">
        <v>7</v>
      </c>
      <c r="D64" s="18">
        <v>2365187.3354577068</v>
      </c>
      <c r="E64" s="19">
        <v>187985.22988155007</v>
      </c>
      <c r="F64" s="19"/>
      <c r="G64" s="20">
        <f t="shared" si="5"/>
        <v>2553172.565339257</v>
      </c>
      <c r="H64" s="76"/>
    </row>
    <row r="65" spans="2:8" ht="14.5" x14ac:dyDescent="0.35">
      <c r="B65" s="8"/>
      <c r="C65" s="9" t="s">
        <v>8</v>
      </c>
      <c r="D65" s="18">
        <v>2439747.6303564301</v>
      </c>
      <c r="E65" s="19">
        <v>195610.10556445969</v>
      </c>
      <c r="F65" s="19"/>
      <c r="G65" s="20">
        <f t="shared" si="5"/>
        <v>2635357.7359208898</v>
      </c>
      <c r="H65" s="76"/>
    </row>
    <row r="66" spans="2:8" ht="14.5" x14ac:dyDescent="0.35">
      <c r="B66" s="8"/>
      <c r="C66" s="9" t="s">
        <v>9</v>
      </c>
      <c r="D66" s="18">
        <v>2411858.3728777366</v>
      </c>
      <c r="E66" s="19">
        <v>206328.18125224987</v>
      </c>
      <c r="F66" s="19">
        <v>2.1710000000000004E-5</v>
      </c>
      <c r="G66" s="20">
        <f t="shared" si="5"/>
        <v>2618186.5541516966</v>
      </c>
      <c r="H66" s="76"/>
    </row>
    <row r="67" spans="2:8" ht="14.5" x14ac:dyDescent="0.35">
      <c r="B67" s="8"/>
      <c r="C67" s="9" t="s">
        <v>10</v>
      </c>
      <c r="D67" s="18">
        <v>2376901.7831238052</v>
      </c>
      <c r="E67" s="19">
        <v>196372.5053165397</v>
      </c>
      <c r="F67" s="19">
        <v>1.2000000000000002E-5</v>
      </c>
      <c r="G67" s="20">
        <f t="shared" si="5"/>
        <v>2573274.2884523449</v>
      </c>
      <c r="H67" s="76"/>
    </row>
    <row r="68" spans="2:8" ht="14.5" x14ac:dyDescent="0.35">
      <c r="B68" s="8"/>
      <c r="C68" s="9" t="s">
        <v>11</v>
      </c>
      <c r="D68" s="18">
        <v>2388404.2798991315</v>
      </c>
      <c r="E68" s="19">
        <v>203215.27837145043</v>
      </c>
      <c r="F68" s="19">
        <v>7.5198799999999996E-3</v>
      </c>
      <c r="G68" s="20">
        <f t="shared" si="5"/>
        <v>2591619.5657904618</v>
      </c>
      <c r="H68" s="76"/>
    </row>
    <row r="69" spans="2:8" ht="14.5" x14ac:dyDescent="0.35">
      <c r="B69" s="8"/>
      <c r="C69" s="9" t="s">
        <v>12</v>
      </c>
      <c r="D69" s="18">
        <v>2334833.0824808581</v>
      </c>
      <c r="E69" s="19">
        <v>199363.40243530148</v>
      </c>
      <c r="F69" s="19">
        <v>4.5879700000000002E-3</v>
      </c>
      <c r="G69" s="20">
        <f t="shared" si="5"/>
        <v>2534196.4895041296</v>
      </c>
      <c r="H69" s="76"/>
    </row>
    <row r="70" spans="2:8" ht="15" thickBot="1" x14ac:dyDescent="0.4">
      <c r="B70" s="10"/>
      <c r="C70" s="11" t="s">
        <v>13</v>
      </c>
      <c r="D70" s="21">
        <v>2449256.9736223337</v>
      </c>
      <c r="E70" s="22">
        <v>199328.19074564095</v>
      </c>
      <c r="F70" s="22">
        <v>0</v>
      </c>
      <c r="G70" s="23">
        <f t="shared" si="5"/>
        <v>2648585.1643679747</v>
      </c>
      <c r="H70" s="76"/>
    </row>
    <row r="71" spans="2:8" ht="14.5" x14ac:dyDescent="0.35">
      <c r="B71" s="6">
        <v>2024</v>
      </c>
      <c r="C71" s="7" t="s">
        <v>2</v>
      </c>
      <c r="D71" s="15">
        <v>2440273.1056319764</v>
      </c>
      <c r="E71" s="16">
        <v>209634.26848463906</v>
      </c>
      <c r="F71" s="16"/>
      <c r="G71" s="17">
        <f t="shared" si="5"/>
        <v>2649907.3741166154</v>
      </c>
      <c r="H71" s="76"/>
    </row>
    <row r="72" spans="2:8" ht="14.5" x14ac:dyDescent="0.35">
      <c r="B72" s="8"/>
      <c r="C72" s="9" t="s">
        <v>3</v>
      </c>
      <c r="D72" s="18">
        <v>2347078.2967082066</v>
      </c>
      <c r="E72" s="19">
        <v>196624.68839145932</v>
      </c>
      <c r="F72" s="19"/>
      <c r="G72" s="20">
        <f t="shared" si="5"/>
        <v>2543702.9850996658</v>
      </c>
      <c r="H72" s="76"/>
    </row>
    <row r="73" spans="2:8" ht="14.5" x14ac:dyDescent="0.35">
      <c r="B73" s="8"/>
      <c r="C73" s="9" t="s">
        <v>4</v>
      </c>
      <c r="D73" s="18">
        <v>2457188.8182244264</v>
      </c>
      <c r="E73" s="19">
        <v>208058.78073969975</v>
      </c>
      <c r="F73" s="19"/>
      <c r="G73" s="20">
        <f t="shared" si="5"/>
        <v>2665247.5989641263</v>
      </c>
      <c r="H73" s="76"/>
    </row>
    <row r="74" spans="2:8" ht="14.5" x14ac:dyDescent="0.35">
      <c r="B74" s="8"/>
      <c r="C74" s="9" t="s">
        <v>5</v>
      </c>
      <c r="D74" s="18">
        <v>2433144.858506185</v>
      </c>
      <c r="E74" s="19">
        <v>215448.24546265849</v>
      </c>
      <c r="F74" s="19"/>
      <c r="G74" s="20">
        <f t="shared" ref="G74:G82" si="6">SUM(D74:F74)</f>
        <v>2648593.1039688434</v>
      </c>
      <c r="H74" s="76"/>
    </row>
    <row r="75" spans="2:8" ht="14.5" x14ac:dyDescent="0.35">
      <c r="B75" s="8"/>
      <c r="C75" s="9" t="s">
        <v>6</v>
      </c>
      <c r="D75" s="18">
        <v>2632803.9460704369</v>
      </c>
      <c r="E75" s="19">
        <v>221611.1537832192</v>
      </c>
      <c r="F75" s="19">
        <v>3.0000000000000001E-6</v>
      </c>
      <c r="G75" s="20">
        <f t="shared" si="6"/>
        <v>2854415.099856656</v>
      </c>
      <c r="H75" s="76"/>
    </row>
    <row r="76" spans="2:8" ht="14.5" x14ac:dyDescent="0.35">
      <c r="B76" s="8"/>
      <c r="C76" s="9" t="s">
        <v>7</v>
      </c>
      <c r="D76" s="18">
        <v>2678222.8685512813</v>
      </c>
      <c r="E76" s="19">
        <v>226197.05083385145</v>
      </c>
      <c r="F76" s="19">
        <v>3.0000000000000001E-6</v>
      </c>
      <c r="G76" s="20">
        <f t="shared" si="6"/>
        <v>2904419.9193881326</v>
      </c>
      <c r="H76" s="76"/>
    </row>
    <row r="77" spans="2:8" ht="14.5" x14ac:dyDescent="0.35">
      <c r="B77" s="8"/>
      <c r="C77" s="9" t="s">
        <v>8</v>
      </c>
      <c r="D77" s="18">
        <v>2660285.2888720259</v>
      </c>
      <c r="E77" s="19">
        <v>219577.1020026888</v>
      </c>
      <c r="F77" s="19"/>
      <c r="G77" s="20">
        <f t="shared" si="6"/>
        <v>2879862.3908747146</v>
      </c>
      <c r="H77" s="76"/>
    </row>
    <row r="78" spans="2:8" ht="14.5" x14ac:dyDescent="0.35">
      <c r="B78" s="8"/>
      <c r="C78" s="9" t="s">
        <v>9</v>
      </c>
      <c r="D78" s="18">
        <v>2582901.6793909292</v>
      </c>
      <c r="E78" s="19">
        <v>217055.67650481069</v>
      </c>
      <c r="F78" s="19">
        <v>5.9999999999999993E-6</v>
      </c>
      <c r="G78" s="20">
        <f t="shared" si="6"/>
        <v>2799957.35590174</v>
      </c>
      <c r="H78" s="76"/>
    </row>
    <row r="79" spans="2:8" ht="14.5" x14ac:dyDescent="0.35">
      <c r="B79" s="8"/>
      <c r="C79" s="9" t="s">
        <v>10</v>
      </c>
      <c r="D79" s="18">
        <v>2534327.3310065102</v>
      </c>
      <c r="E79" s="19">
        <v>209485.56159337019</v>
      </c>
      <c r="F79" s="19"/>
      <c r="G79" s="20">
        <f t="shared" si="6"/>
        <v>2743812.8925998802</v>
      </c>
      <c r="H79" s="76"/>
    </row>
    <row r="80" spans="2:8" ht="14.5" x14ac:dyDescent="0.35">
      <c r="B80" s="8"/>
      <c r="C80" s="9" t="s">
        <v>11</v>
      </c>
      <c r="D80" s="18">
        <v>2607574.9828363024</v>
      </c>
      <c r="E80" s="19">
        <v>221327.01645090882</v>
      </c>
      <c r="F80" s="19"/>
      <c r="G80" s="20">
        <f t="shared" si="6"/>
        <v>2828901.9992872113</v>
      </c>
      <c r="H80" s="76"/>
    </row>
    <row r="81" spans="2:8" ht="14.5" x14ac:dyDescent="0.35">
      <c r="B81" s="8"/>
      <c r="C81" s="9" t="s">
        <v>12</v>
      </c>
      <c r="D81" s="18">
        <v>2576708.3557761386</v>
      </c>
      <c r="E81" s="19">
        <v>223144.67697863872</v>
      </c>
      <c r="F81" s="19"/>
      <c r="G81" s="20">
        <f t="shared" si="6"/>
        <v>2799853.0327547775</v>
      </c>
      <c r="H81" s="76"/>
    </row>
    <row r="82" spans="2:8" ht="15" thickBot="1" x14ac:dyDescent="0.4">
      <c r="B82" s="10"/>
      <c r="C82" s="11" t="s">
        <v>13</v>
      </c>
      <c r="D82" s="21">
        <v>2652555.2267054119</v>
      </c>
      <c r="E82" s="22">
        <v>225158.3770954998</v>
      </c>
      <c r="F82" s="22"/>
      <c r="G82" s="23">
        <f t="shared" si="6"/>
        <v>2877713.6038009119</v>
      </c>
      <c r="H82" s="76"/>
    </row>
    <row r="83" spans="2:8" ht="15" thickBot="1" x14ac:dyDescent="0.4">
      <c r="B83" s="53" t="str">
        <f>VAR</f>
        <v>ACUM. ENE24-DIC24</v>
      </c>
      <c r="C83" s="54"/>
      <c r="D83" s="72">
        <f>SUM(D71:D82)</f>
        <v>30603064.75827983</v>
      </c>
      <c r="E83" s="73">
        <f t="shared" ref="E83:G83" si="7">SUM(E71:E82)</f>
        <v>2593322.5983214448</v>
      </c>
      <c r="F83" s="73">
        <f t="shared" si="7"/>
        <v>1.2E-5</v>
      </c>
      <c r="G83" s="71">
        <f t="shared" si="7"/>
        <v>33196387.356613275</v>
      </c>
      <c r="H83" s="75"/>
    </row>
    <row r="84" spans="2:8" ht="15" thickBot="1" x14ac:dyDescent="0.4">
      <c r="B84" s="27" t="str">
        <f>VAR_1</f>
        <v>VAR. ACUM. ENE-DIC (2023/2024)</v>
      </c>
      <c r="C84" s="28"/>
      <c r="D84" s="44">
        <f>SUM(D71:D82)/SUM(D59:D70)-1</f>
        <v>0.11090084467694794</v>
      </c>
      <c r="E84" s="45">
        <f t="shared" ref="E84:G84" si="8">SUM(E71:E82)/SUM(E59:E70)-1</f>
        <v>5.1960898926519006E-2</v>
      </c>
      <c r="F84" s="45">
        <f t="shared" si="8"/>
        <v>-0.99979584962283219</v>
      </c>
      <c r="G84" s="43">
        <f t="shared" si="8"/>
        <v>0.10605962722063023</v>
      </c>
      <c r="H84" s="75"/>
    </row>
    <row r="85" spans="2:8" ht="15" thickBot="1" x14ac:dyDescent="0.4">
      <c r="B85" s="27" t="str">
        <f>VAR_2</f>
        <v>PART. ACUM. ENE24-DIC24</v>
      </c>
      <c r="C85" s="28"/>
      <c r="D85" s="44">
        <f>SUM(D71:D82)/SUM($G$71:$G$82)</f>
        <v>0.92187937288251909</v>
      </c>
      <c r="E85" s="45">
        <f t="shared" ref="E85:G85" si="9">SUM(E71:E82)/SUM($G$71:$G$82)</f>
        <v>7.8120627117119465E-2</v>
      </c>
      <c r="F85" s="46">
        <f t="shared" si="9"/>
        <v>3.6148511797653187E-13</v>
      </c>
      <c r="G85" s="43">
        <f t="shared" si="9"/>
        <v>1</v>
      </c>
    </row>
    <row r="86" spans="2:8" ht="14.5" x14ac:dyDescent="0.35"/>
    <row r="87" spans="2:8" ht="14.5" x14ac:dyDescent="0.35"/>
    <row r="88" spans="2:8" ht="14.5" x14ac:dyDescent="0.35"/>
    <row r="89" spans="2:8" ht="14.5" x14ac:dyDescent="0.35"/>
    <row r="90" spans="2:8" ht="14.5" x14ac:dyDescent="0.35"/>
    <row r="91" spans="2:8" ht="14.5" x14ac:dyDescent="0.35"/>
    <row r="92" spans="2:8" ht="14.5" x14ac:dyDescent="0.35"/>
    <row r="93" spans="2:8" ht="14.5" x14ac:dyDescent="0.35"/>
    <row r="94" spans="2:8" ht="14.5" x14ac:dyDescent="0.35"/>
    <row r="95" spans="2:8" ht="14.5" x14ac:dyDescent="0.35"/>
    <row r="96" spans="2:8" ht="14.5" x14ac:dyDescent="0.35"/>
    <row r="97" ht="14.5" x14ac:dyDescent="0.35"/>
    <row r="98" ht="14.5" x14ac:dyDescent="0.35"/>
    <row r="99" ht="14.5" x14ac:dyDescent="0.35"/>
    <row r="100" ht="14.5" x14ac:dyDescent="0.35"/>
    <row r="101" ht="14.5" x14ac:dyDescent="0.35"/>
    <row r="102" ht="14.5" x14ac:dyDescent="0.35"/>
    <row r="103" ht="14.5" x14ac:dyDescent="0.35"/>
  </sheetData>
  <mergeCells count="3">
    <mergeCell ref="B9:B10"/>
    <mergeCell ref="C9:C10"/>
    <mergeCell ref="D9:G9"/>
  </mergeCells>
  <phoneticPr fontId="24" type="noConversion"/>
  <pageMargins left="0.7" right="0.7" top="0.75" bottom="0.75" header="0.3" footer="0.3"/>
  <ignoredErrors>
    <ignoredError sqref="D83:G85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FC102"/>
  <sheetViews>
    <sheetView showGridLines="0" topLeftCell="B9" zoomScale="110" zoomScaleNormal="110" workbookViewId="0">
      <pane xSplit="2" ySplit="2" topLeftCell="D80" activePane="bottomRight" state="frozen"/>
      <selection activeCell="B9" sqref="B9"/>
      <selection pane="topRight" activeCell="D9" sqref="D9"/>
      <selection pane="bottomLeft" activeCell="B11" sqref="B11"/>
      <selection pane="bottomRight" activeCell="L90" sqref="L90"/>
    </sheetView>
  </sheetViews>
  <sheetFormatPr baseColWidth="10" defaultColWidth="0" defaultRowHeight="0" customHeight="1" zeroHeight="1" x14ac:dyDescent="0.35"/>
  <cols>
    <col min="1" max="1" width="18.26953125" customWidth="1"/>
    <col min="2" max="2" width="16.1796875" customWidth="1"/>
    <col min="3" max="6" width="12.26953125" customWidth="1"/>
    <col min="7" max="17" width="11.54296875" customWidth="1"/>
    <col min="18" max="18" width="15.36328125" customWidth="1"/>
    <col min="19" max="29" width="11.54296875" customWidth="1"/>
    <col min="30" max="16381" width="11.54296875" hidden="1" customWidth="1"/>
    <col min="16382" max="16382" width="6.26953125" hidden="1" customWidth="1"/>
    <col min="16383" max="16383" width="7.6328125" hidden="1" customWidth="1"/>
    <col min="16384" max="16384" width="11.54296875" hidden="1" customWidth="1"/>
  </cols>
  <sheetData>
    <row r="1" spans="1:18" ht="14.5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ht="14.5" x14ac:dyDescent="0.35">
      <c r="A2" s="2"/>
      <c r="B2" s="26" t="s">
        <v>30</v>
      </c>
      <c r="C2" s="2"/>
      <c r="D2" s="2"/>
      <c r="E2" s="2"/>
      <c r="F2" s="2"/>
      <c r="G2" s="3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ht="14.5" x14ac:dyDescent="0.35">
      <c r="A3" s="2"/>
      <c r="B3" s="26" t="s">
        <v>32</v>
      </c>
      <c r="C3" s="2"/>
      <c r="D3" s="2"/>
      <c r="E3" s="2"/>
      <c r="F3" s="2"/>
      <c r="G3" s="3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8" ht="14.5" x14ac:dyDescent="0.35">
      <c r="A4" s="2"/>
      <c r="B4" s="4"/>
      <c r="C4" s="2"/>
      <c r="D4" s="2"/>
      <c r="E4" s="2"/>
      <c r="F4" s="2"/>
      <c r="G4" s="3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8" ht="14.5" x14ac:dyDescent="0.35">
      <c r="A5" s="1"/>
      <c r="B5" s="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8" ht="14.5" x14ac:dyDescent="0.35"/>
    <row r="7" spans="1:18" ht="14.5" x14ac:dyDescent="0.35"/>
    <row r="8" spans="1:18" ht="15" thickBot="1" x14ac:dyDescent="0.4"/>
    <row r="9" spans="1:18" ht="15" thickBot="1" x14ac:dyDescent="0.4">
      <c r="B9" s="77" t="s">
        <v>0</v>
      </c>
      <c r="C9" s="79" t="s">
        <v>1</v>
      </c>
      <c r="D9" s="83" t="s">
        <v>14</v>
      </c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5"/>
    </row>
    <row r="10" spans="1:18" ht="29.5" thickBot="1" x14ac:dyDescent="0.4">
      <c r="B10" s="88"/>
      <c r="C10" s="89"/>
      <c r="D10" s="14" t="s">
        <v>33</v>
      </c>
      <c r="E10" s="14" t="s">
        <v>34</v>
      </c>
      <c r="F10" s="14" t="s">
        <v>53</v>
      </c>
      <c r="G10" s="14" t="s">
        <v>24</v>
      </c>
      <c r="H10" s="58" t="s">
        <v>35</v>
      </c>
      <c r="I10" s="58" t="s">
        <v>36</v>
      </c>
      <c r="J10" s="58" t="s">
        <v>37</v>
      </c>
      <c r="K10" s="58" t="s">
        <v>38</v>
      </c>
      <c r="L10" s="58" t="s">
        <v>39</v>
      </c>
      <c r="M10" s="58" t="s">
        <v>25</v>
      </c>
      <c r="N10" s="58" t="s">
        <v>40</v>
      </c>
      <c r="O10" s="58" t="s">
        <v>28</v>
      </c>
      <c r="P10" s="58" t="s">
        <v>26</v>
      </c>
      <c r="Q10" s="59" t="s">
        <v>15</v>
      </c>
    </row>
    <row r="11" spans="1:18" ht="13.9" customHeight="1" x14ac:dyDescent="0.35">
      <c r="B11" s="6">
        <v>2019</v>
      </c>
      <c r="C11" s="7" t="s">
        <v>2</v>
      </c>
      <c r="D11" s="15">
        <v>57000.484729490207</v>
      </c>
      <c r="E11" s="16">
        <v>20118.991588519919</v>
      </c>
      <c r="F11" s="16">
        <v>50755.54535600001</v>
      </c>
      <c r="G11" s="16">
        <v>206460.60198870089</v>
      </c>
      <c r="H11" s="16">
        <v>18327.547489650067</v>
      </c>
      <c r="I11" s="16">
        <v>18757.659823090016</v>
      </c>
      <c r="J11" s="16">
        <v>295636.7041306998</v>
      </c>
      <c r="K11" s="16">
        <v>14073.210528000005</v>
      </c>
      <c r="L11" s="16">
        <v>235.66745</v>
      </c>
      <c r="M11" s="16">
        <v>200.48988199999999</v>
      </c>
      <c r="N11" s="16">
        <v>45.498987</v>
      </c>
      <c r="O11" s="16">
        <v>42982.187385359968</v>
      </c>
      <c r="P11" s="16"/>
      <c r="Q11" s="17">
        <f>SUM(D11:P11)</f>
        <v>724594.58933851088</v>
      </c>
      <c r="R11" s="57"/>
    </row>
    <row r="12" spans="1:18" ht="13.9" customHeight="1" x14ac:dyDescent="0.35">
      <c r="B12" s="8"/>
      <c r="C12" s="9" t="s">
        <v>3</v>
      </c>
      <c r="D12" s="18">
        <v>56057.134993899905</v>
      </c>
      <c r="E12" s="19">
        <v>18417.53967745</v>
      </c>
      <c r="F12" s="19">
        <v>52323.142840999921</v>
      </c>
      <c r="G12" s="19">
        <v>184188.06831933014</v>
      </c>
      <c r="H12" s="19">
        <v>19460.410092000016</v>
      </c>
      <c r="I12" s="19">
        <v>16198.291583779972</v>
      </c>
      <c r="J12" s="19">
        <v>264483.78788830026</v>
      </c>
      <c r="K12" s="19">
        <v>13351.728234</v>
      </c>
      <c r="L12" s="19">
        <v>212.10071200000002</v>
      </c>
      <c r="M12" s="19">
        <v>201.09134799999998</v>
      </c>
      <c r="N12" s="19">
        <v>44.300871999999998</v>
      </c>
      <c r="O12" s="19">
        <v>42857.256898610009</v>
      </c>
      <c r="P12" s="19"/>
      <c r="Q12" s="20">
        <f t="shared" ref="Q12:Q34" si="0">SUM(D12:P12)</f>
        <v>667794.85346037033</v>
      </c>
      <c r="R12" s="57"/>
    </row>
    <row r="13" spans="1:18" ht="13.9" customHeight="1" x14ac:dyDescent="0.35">
      <c r="B13" s="8"/>
      <c r="C13" s="9" t="s">
        <v>4</v>
      </c>
      <c r="D13" s="18">
        <v>58002.150540740389</v>
      </c>
      <c r="E13" s="19">
        <v>20187.972055319973</v>
      </c>
      <c r="F13" s="19"/>
      <c r="G13" s="19">
        <v>193916.19037407968</v>
      </c>
      <c r="H13" s="19">
        <v>21797.58675825009</v>
      </c>
      <c r="I13" s="19">
        <v>20079.602899389964</v>
      </c>
      <c r="J13" s="19">
        <v>291620.10652757005</v>
      </c>
      <c r="K13" s="19">
        <v>14073.210760999998</v>
      </c>
      <c r="L13" s="19">
        <v>24.942477</v>
      </c>
      <c r="M13" s="19">
        <v>224.482292</v>
      </c>
      <c r="N13" s="19">
        <v>42.551967999999995</v>
      </c>
      <c r="O13" s="19">
        <v>44047.791103149968</v>
      </c>
      <c r="P13" s="19"/>
      <c r="Q13" s="20">
        <f t="shared" si="0"/>
        <v>664016.58775650011</v>
      </c>
      <c r="R13" s="57"/>
    </row>
    <row r="14" spans="1:18" ht="13.9" customHeight="1" x14ac:dyDescent="0.35">
      <c r="B14" s="8"/>
      <c r="C14" s="9" t="s">
        <v>5</v>
      </c>
      <c r="D14" s="18">
        <v>58122.520741949942</v>
      </c>
      <c r="E14" s="19">
        <v>20232.331023460047</v>
      </c>
      <c r="F14" s="19">
        <v>54802.165705000036</v>
      </c>
      <c r="G14" s="19">
        <v>193440.08862196052</v>
      </c>
      <c r="H14" s="19">
        <v>26303.599255660163</v>
      </c>
      <c r="I14" s="19">
        <v>18864.253705509935</v>
      </c>
      <c r="J14" s="19">
        <v>277861.07188440021</v>
      </c>
      <c r="K14" s="19">
        <v>14377.922774999999</v>
      </c>
      <c r="L14" s="19">
        <v>25.142016999999996</v>
      </c>
      <c r="M14" s="19">
        <v>226.27815100000004</v>
      </c>
      <c r="N14" s="19">
        <v>40.173519999999996</v>
      </c>
      <c r="O14" s="19">
        <v>43516.496197809967</v>
      </c>
      <c r="P14" s="19"/>
      <c r="Q14" s="20">
        <f t="shared" si="0"/>
        <v>707812.04359875072</v>
      </c>
      <c r="R14" s="57"/>
    </row>
    <row r="15" spans="1:18" ht="13.9" customHeight="1" x14ac:dyDescent="0.35">
      <c r="B15" s="8"/>
      <c r="C15" s="9" t="s">
        <v>6</v>
      </c>
      <c r="D15" s="18">
        <v>58999.095237519767</v>
      </c>
      <c r="E15" s="19">
        <v>21957.173557210099</v>
      </c>
      <c r="F15" s="19">
        <v>56369.833064999999</v>
      </c>
      <c r="G15" s="19">
        <v>207663.55906470012</v>
      </c>
      <c r="H15" s="19">
        <v>27752.724142629919</v>
      </c>
      <c r="I15" s="19">
        <v>20648.525172940048</v>
      </c>
      <c r="J15" s="19">
        <v>299059.31931913976</v>
      </c>
      <c r="K15" s="19">
        <v>13931.874623999998</v>
      </c>
      <c r="L15" s="19">
        <v>22.941794000000002</v>
      </c>
      <c r="M15" s="19">
        <v>206.476146</v>
      </c>
      <c r="N15" s="19">
        <v>18.390018999999995</v>
      </c>
      <c r="O15" s="19">
        <v>48624.078183759972</v>
      </c>
      <c r="P15" s="19"/>
      <c r="Q15" s="20">
        <f t="shared" si="0"/>
        <v>755253.99032589979</v>
      </c>
      <c r="R15" s="57"/>
    </row>
    <row r="16" spans="1:18" ht="13.9" customHeight="1" x14ac:dyDescent="0.35">
      <c r="B16" s="8"/>
      <c r="C16" s="9" t="s">
        <v>7</v>
      </c>
      <c r="D16" s="18">
        <v>59908.90503180986</v>
      </c>
      <c r="E16" s="19">
        <v>22604.215013920049</v>
      </c>
      <c r="F16" s="19">
        <v>57358.28315000001</v>
      </c>
      <c r="G16" s="19">
        <v>212800.61434206014</v>
      </c>
      <c r="H16" s="19">
        <v>27507.305123840182</v>
      </c>
      <c r="I16" s="19">
        <v>21423.519467169925</v>
      </c>
      <c r="J16" s="19">
        <v>312964.58581140038</v>
      </c>
      <c r="K16" s="19">
        <v>14415.942503000002</v>
      </c>
      <c r="L16" s="19">
        <v>22.758259000000002</v>
      </c>
      <c r="M16" s="19">
        <v>204.824342</v>
      </c>
      <c r="N16" s="19">
        <v>11.313899999999999</v>
      </c>
      <c r="O16" s="19">
        <v>54340.792895510014</v>
      </c>
      <c r="P16" s="19"/>
      <c r="Q16" s="20">
        <f t="shared" si="0"/>
        <v>783563.05983971048</v>
      </c>
      <c r="R16" s="57"/>
    </row>
    <row r="17" spans="2:18" ht="13.9" customHeight="1" x14ac:dyDescent="0.35">
      <c r="B17" s="8"/>
      <c r="C17" s="9" t="s">
        <v>8</v>
      </c>
      <c r="D17" s="18">
        <v>60036.404138850041</v>
      </c>
      <c r="E17" s="19">
        <v>26119.283426500075</v>
      </c>
      <c r="F17" s="19">
        <v>59606.701415999982</v>
      </c>
      <c r="G17" s="19">
        <v>249571.62884576022</v>
      </c>
      <c r="H17" s="19">
        <v>31776.156532959933</v>
      </c>
      <c r="I17" s="19">
        <v>23244.960218190012</v>
      </c>
      <c r="J17" s="19">
        <v>353456.19337267918</v>
      </c>
      <c r="K17" s="19">
        <v>14916.829827999998</v>
      </c>
      <c r="L17" s="19">
        <v>22.705863999999998</v>
      </c>
      <c r="M17" s="19">
        <v>204.352779</v>
      </c>
      <c r="N17" s="19">
        <v>13.480157</v>
      </c>
      <c r="O17" s="19">
        <v>59275.841440730066</v>
      </c>
      <c r="P17" s="19"/>
      <c r="Q17" s="20">
        <f t="shared" si="0"/>
        <v>878244.53801966959</v>
      </c>
      <c r="R17" s="57"/>
    </row>
    <row r="18" spans="2:18" ht="13.9" customHeight="1" x14ac:dyDescent="0.35">
      <c r="B18" s="8"/>
      <c r="C18" s="9" t="s">
        <v>9</v>
      </c>
      <c r="D18" s="18">
        <v>60801.602766189884</v>
      </c>
      <c r="E18" s="19">
        <v>26787.767191979765</v>
      </c>
      <c r="F18" s="19">
        <v>61733.45521199995</v>
      </c>
      <c r="G18" s="19">
        <v>237151.05145111933</v>
      </c>
      <c r="H18" s="19">
        <v>32412.248513370054</v>
      </c>
      <c r="I18" s="19">
        <v>13907.404833030039</v>
      </c>
      <c r="J18" s="19">
        <v>341361.63528911036</v>
      </c>
      <c r="K18" s="19">
        <v>15115.579916000001</v>
      </c>
      <c r="L18" s="19">
        <v>23.773315</v>
      </c>
      <c r="M18" s="19">
        <v>213.959844</v>
      </c>
      <c r="N18" s="19">
        <v>18.610524000000002</v>
      </c>
      <c r="O18" s="19">
        <v>51658.16052646999</v>
      </c>
      <c r="P18" s="19"/>
      <c r="Q18" s="20">
        <f t="shared" si="0"/>
        <v>841185.24938226957</v>
      </c>
      <c r="R18" s="57"/>
    </row>
    <row r="19" spans="2:18" ht="13.9" customHeight="1" x14ac:dyDescent="0.35">
      <c r="B19" s="8"/>
      <c r="C19" s="9" t="s">
        <v>10</v>
      </c>
      <c r="D19" s="18">
        <v>60004.092881600067</v>
      </c>
      <c r="E19" s="19">
        <v>25436.255914789988</v>
      </c>
      <c r="F19" s="19">
        <v>62547.487084999979</v>
      </c>
      <c r="G19" s="19">
        <v>230158.00754331943</v>
      </c>
      <c r="H19" s="19">
        <v>34734.272575309784</v>
      </c>
      <c r="I19" s="19">
        <v>21926.895199859893</v>
      </c>
      <c r="J19" s="19">
        <v>335521.33710196946</v>
      </c>
      <c r="K19" s="19">
        <v>14847.995795000003</v>
      </c>
      <c r="L19" s="19">
        <v>23.559356000000001</v>
      </c>
      <c r="M19" s="19">
        <v>212.03420100000005</v>
      </c>
      <c r="N19" s="19">
        <v>35.825258999999996</v>
      </c>
      <c r="O19" s="19">
        <v>51657.913135080016</v>
      </c>
      <c r="P19" s="19"/>
      <c r="Q19" s="20">
        <f t="shared" si="0"/>
        <v>837105.67604792863</v>
      </c>
      <c r="R19" s="57"/>
    </row>
    <row r="20" spans="2:18" ht="13.9" customHeight="1" x14ac:dyDescent="0.35">
      <c r="B20" s="8"/>
      <c r="C20" s="9" t="s">
        <v>11</v>
      </c>
      <c r="D20" s="18">
        <v>64077.604251579978</v>
      </c>
      <c r="E20" s="19">
        <v>28162.710311970088</v>
      </c>
      <c r="F20" s="19">
        <v>63700.950365999939</v>
      </c>
      <c r="G20" s="19">
        <v>260362.8723788299</v>
      </c>
      <c r="H20" s="19">
        <v>40494.916246770052</v>
      </c>
      <c r="I20" s="19">
        <v>25665.87193665003</v>
      </c>
      <c r="J20" s="19">
        <v>380167.41117859038</v>
      </c>
      <c r="K20" s="19">
        <v>15557.628881000002</v>
      </c>
      <c r="L20" s="19">
        <v>26.131563999999997</v>
      </c>
      <c r="M20" s="19">
        <v>235.18406499999998</v>
      </c>
      <c r="N20" s="19">
        <v>53.294984000000007</v>
      </c>
      <c r="O20" s="19">
        <v>47404.218601979956</v>
      </c>
      <c r="P20" s="19"/>
      <c r="Q20" s="20">
        <f t="shared" si="0"/>
        <v>925908.79476637044</v>
      </c>
      <c r="R20" s="57"/>
    </row>
    <row r="21" spans="2:18" ht="13.9" customHeight="1" x14ac:dyDescent="0.35">
      <c r="B21" s="8"/>
      <c r="C21" s="9" t="s">
        <v>12</v>
      </c>
      <c r="D21" s="18">
        <v>61110.57404668969</v>
      </c>
      <c r="E21" s="19">
        <v>27945.704289960016</v>
      </c>
      <c r="F21" s="19">
        <v>65745.504662000007</v>
      </c>
      <c r="G21" s="19">
        <v>245385.94119097106</v>
      </c>
      <c r="H21" s="19">
        <v>41481.567414349563</v>
      </c>
      <c r="I21" s="19">
        <v>23703.697557570034</v>
      </c>
      <c r="J21" s="19">
        <v>350585.39079749014</v>
      </c>
      <c r="K21" s="19">
        <v>15758.226987999999</v>
      </c>
      <c r="L21" s="19">
        <v>26.340616000000004</v>
      </c>
      <c r="M21" s="19">
        <v>235.88962200000003</v>
      </c>
      <c r="N21" s="19">
        <v>42.250731999999999</v>
      </c>
      <c r="O21" s="19">
        <v>45529.364531510008</v>
      </c>
      <c r="P21" s="19"/>
      <c r="Q21" s="20">
        <f t="shared" si="0"/>
        <v>877550.4524485406</v>
      </c>
      <c r="R21" s="57"/>
    </row>
    <row r="22" spans="2:18" ht="13.9" customHeight="1" thickBot="1" x14ac:dyDescent="0.4">
      <c r="B22" s="10"/>
      <c r="C22" s="11" t="s">
        <v>13</v>
      </c>
      <c r="D22" s="21">
        <v>61053.772078930007</v>
      </c>
      <c r="E22" s="22">
        <v>30307.246753040119</v>
      </c>
      <c r="F22" s="22">
        <v>66846.088452000215</v>
      </c>
      <c r="G22" s="22">
        <v>246616.03707449959</v>
      </c>
      <c r="H22" s="22">
        <v>43693.565112700206</v>
      </c>
      <c r="I22" s="22">
        <v>25716.244364259972</v>
      </c>
      <c r="J22" s="22">
        <v>364209.18204811896</v>
      </c>
      <c r="K22" s="22">
        <v>15300.273247000001</v>
      </c>
      <c r="L22" s="22">
        <v>26.55134</v>
      </c>
      <c r="M22" s="22">
        <v>237.06552600000001</v>
      </c>
      <c r="N22" s="22">
        <v>47.320584999999994</v>
      </c>
      <c r="O22" s="22">
        <v>62604.610883500041</v>
      </c>
      <c r="P22" s="22"/>
      <c r="Q22" s="23">
        <f t="shared" si="0"/>
        <v>916657.95746504911</v>
      </c>
      <c r="R22" s="57"/>
    </row>
    <row r="23" spans="2:18" ht="13.9" customHeight="1" x14ac:dyDescent="0.35">
      <c r="B23" s="6">
        <v>2020</v>
      </c>
      <c r="C23" s="7" t="s">
        <v>2</v>
      </c>
      <c r="D23" s="15">
        <v>60632.14545661999</v>
      </c>
      <c r="E23" s="16">
        <v>29619.567206899861</v>
      </c>
      <c r="F23" s="16">
        <v>68499.500584999871</v>
      </c>
      <c r="G23" s="16">
        <v>247229.66812456041</v>
      </c>
      <c r="H23" s="16">
        <v>43335.28277578007</v>
      </c>
      <c r="I23" s="16">
        <v>23549.131065100068</v>
      </c>
      <c r="J23" s="16">
        <v>362889.46198570955</v>
      </c>
      <c r="K23" s="16">
        <v>15627.156352</v>
      </c>
      <c r="L23" s="16">
        <v>26.735543</v>
      </c>
      <c r="M23" s="16">
        <v>240.61988400000001</v>
      </c>
      <c r="N23" s="16">
        <v>45.488282000000005</v>
      </c>
      <c r="O23" s="16">
        <v>67580.914852770002</v>
      </c>
      <c r="P23" s="16"/>
      <c r="Q23" s="17">
        <f t="shared" si="0"/>
        <v>919275.67211343988</v>
      </c>
      <c r="R23" s="57"/>
    </row>
    <row r="24" spans="2:18" ht="13.9" customHeight="1" x14ac:dyDescent="0.35">
      <c r="B24" s="8"/>
      <c r="C24" s="9" t="s">
        <v>3</v>
      </c>
      <c r="D24" s="18">
        <v>59021.582025420204</v>
      </c>
      <c r="E24" s="19">
        <v>29513.534527219956</v>
      </c>
      <c r="F24" s="19">
        <v>70114.954832000032</v>
      </c>
      <c r="G24" s="19">
        <v>227501.56906605008</v>
      </c>
      <c r="H24" s="19">
        <v>46655.748029389782</v>
      </c>
      <c r="I24" s="19">
        <v>21157.581769409939</v>
      </c>
      <c r="J24" s="19">
        <v>335961.1812597597</v>
      </c>
      <c r="K24" s="19">
        <v>15904.229354000001</v>
      </c>
      <c r="L24" s="19">
        <v>24.061987999999999</v>
      </c>
      <c r="M24" s="19">
        <v>238.69492700000001</v>
      </c>
      <c r="N24" s="19">
        <v>44.249382000000004</v>
      </c>
      <c r="O24" s="19">
        <v>58177.749151619988</v>
      </c>
      <c r="P24" s="19"/>
      <c r="Q24" s="20">
        <f t="shared" si="0"/>
        <v>864315.13631186949</v>
      </c>
      <c r="R24" s="57"/>
    </row>
    <row r="25" spans="2:18" ht="13.9" customHeight="1" x14ac:dyDescent="0.35">
      <c r="B25" s="8"/>
      <c r="C25" s="9" t="s">
        <v>4</v>
      </c>
      <c r="D25" s="18">
        <v>66694.387440760416</v>
      </c>
      <c r="E25" s="19">
        <v>39277.138876230107</v>
      </c>
      <c r="F25" s="19">
        <v>72281.372844000114</v>
      </c>
      <c r="G25" s="19">
        <v>301887.4974418293</v>
      </c>
      <c r="H25" s="19">
        <v>54650.278646029743</v>
      </c>
      <c r="I25" s="19">
        <v>33419.399993020001</v>
      </c>
      <c r="J25" s="19">
        <v>456440.45767105033</v>
      </c>
      <c r="K25" s="19">
        <v>12912.834658999998</v>
      </c>
      <c r="L25" s="19">
        <v>26.814186000000003</v>
      </c>
      <c r="M25" s="19">
        <v>241.327663</v>
      </c>
      <c r="N25" s="19">
        <v>35.449314000000001</v>
      </c>
      <c r="O25" s="19">
        <v>96112.153166830059</v>
      </c>
      <c r="P25" s="19"/>
      <c r="Q25" s="20">
        <f t="shared" si="0"/>
        <v>1133979.1119017501</v>
      </c>
      <c r="R25" s="57"/>
    </row>
    <row r="26" spans="2:18" ht="13.9" customHeight="1" x14ac:dyDescent="0.35">
      <c r="B26" s="8"/>
      <c r="C26" s="9" t="s">
        <v>5</v>
      </c>
      <c r="D26" s="18">
        <v>67294.637120300977</v>
      </c>
      <c r="E26" s="19">
        <v>44208.962870450181</v>
      </c>
      <c r="F26" s="19">
        <v>74251.891436999897</v>
      </c>
      <c r="G26" s="19">
        <v>333473.62648877036</v>
      </c>
      <c r="H26" s="19">
        <v>61560.19460545008</v>
      </c>
      <c r="I26" s="19">
        <v>36258.938981810083</v>
      </c>
      <c r="J26" s="19">
        <v>479759.56973508955</v>
      </c>
      <c r="K26" s="19">
        <v>12250.690283999998</v>
      </c>
      <c r="L26" s="19">
        <v>20.110638000000002</v>
      </c>
      <c r="M26" s="19">
        <v>193.06213399999999</v>
      </c>
      <c r="N26" s="19">
        <v>14.037701000000002</v>
      </c>
      <c r="O26" s="19">
        <v>121687.27236719002</v>
      </c>
      <c r="P26" s="19"/>
      <c r="Q26" s="20">
        <f t="shared" si="0"/>
        <v>1230972.9943630614</v>
      </c>
      <c r="R26" s="57"/>
    </row>
    <row r="27" spans="2:18" ht="13.9" customHeight="1" x14ac:dyDescent="0.35">
      <c r="B27" s="8"/>
      <c r="C27" s="9" t="s">
        <v>6</v>
      </c>
      <c r="D27" s="18">
        <v>68505.940972839759</v>
      </c>
      <c r="E27" s="19">
        <v>47201.907648489971</v>
      </c>
      <c r="F27" s="19">
        <v>75233.159323000058</v>
      </c>
      <c r="G27" s="19">
        <v>342776.39813790907</v>
      </c>
      <c r="H27" s="19">
        <v>67584.70291896064</v>
      </c>
      <c r="I27" s="19">
        <v>44755.963074300162</v>
      </c>
      <c r="J27" s="19">
        <v>497230.2717578499</v>
      </c>
      <c r="K27" s="19">
        <v>13149.356002999995</v>
      </c>
      <c r="L27" s="19">
        <v>15.082977999999999</v>
      </c>
      <c r="M27" s="19">
        <v>179.54778899999999</v>
      </c>
      <c r="N27" s="19">
        <v>12.088639000000001</v>
      </c>
      <c r="O27" s="19">
        <v>146114.49118175011</v>
      </c>
      <c r="P27" s="19"/>
      <c r="Q27" s="20">
        <f t="shared" si="0"/>
        <v>1302758.9104240995</v>
      </c>
      <c r="R27" s="57"/>
    </row>
    <row r="28" spans="2:18" ht="13.9" customHeight="1" x14ac:dyDescent="0.35">
      <c r="B28" s="8"/>
      <c r="C28" s="9" t="s">
        <v>7</v>
      </c>
      <c r="D28" s="18">
        <v>69714.727928040185</v>
      </c>
      <c r="E28" s="19">
        <v>48160.671421330037</v>
      </c>
      <c r="F28" s="19">
        <v>77542.758780000091</v>
      </c>
      <c r="G28" s="19">
        <v>351346.27322642936</v>
      </c>
      <c r="H28" s="19">
        <v>76203.524102739742</v>
      </c>
      <c r="I28" s="19">
        <v>45621.621942519872</v>
      </c>
      <c r="J28" s="19">
        <v>490559.44522345997</v>
      </c>
      <c r="K28" s="19">
        <v>12328.047177999997</v>
      </c>
      <c r="L28" s="19">
        <v>14.32883</v>
      </c>
      <c r="M28" s="19">
        <v>161.59300900000002</v>
      </c>
      <c r="N28" s="19">
        <v>13.498980000000001</v>
      </c>
      <c r="O28" s="19">
        <v>153280.05546096008</v>
      </c>
      <c r="P28" s="19"/>
      <c r="Q28" s="20">
        <f t="shared" si="0"/>
        <v>1324946.5460824792</v>
      </c>
      <c r="R28" s="57"/>
    </row>
    <row r="29" spans="2:18" ht="13.9" customHeight="1" x14ac:dyDescent="0.35">
      <c r="B29" s="8"/>
      <c r="C29" s="9" t="s">
        <v>8</v>
      </c>
      <c r="D29" s="18">
        <v>72503.317276739894</v>
      </c>
      <c r="E29" s="19">
        <v>51788.972734150186</v>
      </c>
      <c r="F29" s="19">
        <v>79059.30587899992</v>
      </c>
      <c r="G29" s="19">
        <v>370957.67935839097</v>
      </c>
      <c r="H29" s="19">
        <v>74758.336120560387</v>
      </c>
      <c r="I29" s="19">
        <v>41806.299688220104</v>
      </c>
      <c r="J29" s="19">
        <v>513726.11857950949</v>
      </c>
      <c r="K29" s="19">
        <v>12299.026882</v>
      </c>
      <c r="L29" s="19">
        <v>13.612387999999999</v>
      </c>
      <c r="M29" s="19">
        <v>143.81777999999997</v>
      </c>
      <c r="N29" s="19">
        <v>13.491169999999999</v>
      </c>
      <c r="O29" s="19">
        <v>162396.24211121988</v>
      </c>
      <c r="P29" s="19">
        <v>1060.9630492899992</v>
      </c>
      <c r="Q29" s="20">
        <f t="shared" si="0"/>
        <v>1380527.1830170806</v>
      </c>
      <c r="R29" s="57"/>
    </row>
    <row r="30" spans="2:18" ht="13.9" customHeight="1" x14ac:dyDescent="0.35">
      <c r="B30" s="8"/>
      <c r="C30" s="9" t="s">
        <v>9</v>
      </c>
      <c r="D30" s="18">
        <v>73953.383539800328</v>
      </c>
      <c r="E30" s="19">
        <v>55468.915656150093</v>
      </c>
      <c r="F30" s="19">
        <v>81958.603237999894</v>
      </c>
      <c r="G30" s="19">
        <v>374340.56468789995</v>
      </c>
      <c r="H30" s="19">
        <v>78978.2724104105</v>
      </c>
      <c r="I30" s="19">
        <v>43041.306570519992</v>
      </c>
      <c r="J30" s="19">
        <v>523995.90079704986</v>
      </c>
      <c r="K30" s="19">
        <v>12239.931592999996</v>
      </c>
      <c r="L30" s="19">
        <v>30.940331</v>
      </c>
      <c r="M30" s="19">
        <v>148.13231000000002</v>
      </c>
      <c r="N30" s="19">
        <v>14.401187999999999</v>
      </c>
      <c r="O30" s="19">
        <v>181687.12814670012</v>
      </c>
      <c r="P30" s="19">
        <v>1581.8844577099965</v>
      </c>
      <c r="Q30" s="20">
        <f t="shared" si="0"/>
        <v>1427439.3649262406</v>
      </c>
      <c r="R30" s="57"/>
    </row>
    <row r="31" spans="2:18" ht="13.9" customHeight="1" x14ac:dyDescent="0.35">
      <c r="B31" s="8"/>
      <c r="C31" s="9" t="s">
        <v>10</v>
      </c>
      <c r="D31" s="18">
        <v>71734.781730969858</v>
      </c>
      <c r="E31" s="19">
        <v>52568.104724929886</v>
      </c>
      <c r="F31" s="19">
        <v>83897.966601000051</v>
      </c>
      <c r="G31" s="19">
        <v>374692.54706672975</v>
      </c>
      <c r="H31" s="19">
        <v>72217.366099139632</v>
      </c>
      <c r="I31" s="19">
        <v>39577.798539489886</v>
      </c>
      <c r="J31" s="19">
        <v>465563.3004494296</v>
      </c>
      <c r="K31" s="19">
        <v>12565.513712000002</v>
      </c>
      <c r="L31" s="19">
        <v>26.299281999999998</v>
      </c>
      <c r="M31" s="19">
        <v>145.16966500000001</v>
      </c>
      <c r="N31" s="19">
        <v>10.356992999999999</v>
      </c>
      <c r="O31" s="19">
        <v>176740.7195507701</v>
      </c>
      <c r="P31" s="19">
        <v>1985.7864621199942</v>
      </c>
      <c r="Q31" s="20">
        <f t="shared" si="0"/>
        <v>1351725.7108765787</v>
      </c>
      <c r="R31" s="57"/>
    </row>
    <row r="32" spans="2:18" ht="13.9" customHeight="1" x14ac:dyDescent="0.35">
      <c r="B32" s="8"/>
      <c r="C32" s="9" t="s">
        <v>11</v>
      </c>
      <c r="D32" s="18">
        <v>73886.825481679465</v>
      </c>
      <c r="E32" s="19">
        <v>56678.575349410188</v>
      </c>
      <c r="F32" s="19">
        <v>85917.190881999806</v>
      </c>
      <c r="G32" s="19">
        <v>389557.51156323066</v>
      </c>
      <c r="H32" s="19">
        <v>73598.705116139929</v>
      </c>
      <c r="I32" s="19">
        <v>39941.342773969911</v>
      </c>
      <c r="J32" s="19">
        <v>461672.66815674934</v>
      </c>
      <c r="K32" s="19">
        <v>14430.117316000003</v>
      </c>
      <c r="L32" s="19">
        <v>33.530313999999997</v>
      </c>
      <c r="M32" s="19">
        <v>301.77283200000005</v>
      </c>
      <c r="N32" s="19">
        <v>13.484712000000002</v>
      </c>
      <c r="O32" s="19">
        <v>187782.05829809012</v>
      </c>
      <c r="P32" s="19">
        <v>1992.2444067200004</v>
      </c>
      <c r="Q32" s="20">
        <f t="shared" si="0"/>
        <v>1385806.0272019894</v>
      </c>
      <c r="R32" s="57"/>
    </row>
    <row r="33" spans="2:18" ht="13.9" customHeight="1" x14ac:dyDescent="0.35">
      <c r="B33" s="8"/>
      <c r="C33" s="9" t="s">
        <v>12</v>
      </c>
      <c r="D33" s="18">
        <v>72022.393530090616</v>
      </c>
      <c r="E33" s="19">
        <v>58829.223224110159</v>
      </c>
      <c r="F33" s="19">
        <v>88632.294675999889</v>
      </c>
      <c r="G33" s="19">
        <v>399100.03581358987</v>
      </c>
      <c r="H33" s="19">
        <v>69540.818875579833</v>
      </c>
      <c r="I33" s="19">
        <v>40459.203973989897</v>
      </c>
      <c r="J33" s="19">
        <v>443819.28544429073</v>
      </c>
      <c r="K33" s="19">
        <v>16928.809266999997</v>
      </c>
      <c r="L33" s="19">
        <v>32.868663999999995</v>
      </c>
      <c r="M33" s="19">
        <v>295.81796499999996</v>
      </c>
      <c r="N33" s="19">
        <v>12.531721000000001</v>
      </c>
      <c r="O33" s="19">
        <v>198960.17498401998</v>
      </c>
      <c r="P33" s="19">
        <v>3774.6707918700022</v>
      </c>
      <c r="Q33" s="20">
        <f t="shared" si="0"/>
        <v>1392408.128930541</v>
      </c>
      <c r="R33" s="57"/>
    </row>
    <row r="34" spans="2:18" ht="13.9" customHeight="1" thickBot="1" x14ac:dyDescent="0.4">
      <c r="B34" s="10"/>
      <c r="C34" s="11" t="s">
        <v>13</v>
      </c>
      <c r="D34" s="21">
        <v>65556.810449649827</v>
      </c>
      <c r="E34" s="22">
        <v>61156.10514140952</v>
      </c>
      <c r="F34" s="22">
        <v>91913.488043000107</v>
      </c>
      <c r="G34" s="22">
        <v>428882.99816526007</v>
      </c>
      <c r="H34" s="22">
        <v>73596.440845890102</v>
      </c>
      <c r="I34" s="22">
        <v>43825.280620089885</v>
      </c>
      <c r="J34" s="22">
        <v>470530.70575570944</v>
      </c>
      <c r="K34" s="22">
        <v>14367.124749999997</v>
      </c>
      <c r="L34" s="22">
        <v>33.854722000000002</v>
      </c>
      <c r="M34" s="22">
        <v>335.16176200000001</v>
      </c>
      <c r="N34" s="22">
        <v>18.381242999999998</v>
      </c>
      <c r="O34" s="22">
        <v>222224.99918856</v>
      </c>
      <c r="P34" s="22">
        <v>5865.9776312500126</v>
      </c>
      <c r="Q34" s="23">
        <f t="shared" si="0"/>
        <v>1478307.3283178189</v>
      </c>
      <c r="R34" s="57"/>
    </row>
    <row r="35" spans="2:18" ht="13.9" customHeight="1" x14ac:dyDescent="0.35">
      <c r="B35" s="6">
        <v>2021</v>
      </c>
      <c r="C35" s="7" t="s">
        <v>2</v>
      </c>
      <c r="D35" s="15">
        <v>60549.530603219937</v>
      </c>
      <c r="E35" s="16">
        <v>61102.321310369654</v>
      </c>
      <c r="F35" s="16">
        <v>95717.032430999898</v>
      </c>
      <c r="G35" s="16">
        <v>437097.83391398116</v>
      </c>
      <c r="H35" s="16">
        <v>73126.308410789527</v>
      </c>
      <c r="I35" s="16">
        <v>40711.992066819905</v>
      </c>
      <c r="J35" s="16">
        <v>469428.00236928015</v>
      </c>
      <c r="K35" s="16">
        <v>13552.891452999997</v>
      </c>
      <c r="L35" s="16">
        <v>31.419532000000004</v>
      </c>
      <c r="M35" s="16">
        <v>282.77578499999998</v>
      </c>
      <c r="N35" s="16">
        <v>18.190116000000003</v>
      </c>
      <c r="O35" s="16">
        <v>232844.69847505016</v>
      </c>
      <c r="P35" s="16">
        <v>9449.1182210900115</v>
      </c>
      <c r="Q35" s="17">
        <f t="shared" ref="Q35:Q37" si="1">SUM(D35:P35)</f>
        <v>1493912.1146876004</v>
      </c>
      <c r="R35" s="57"/>
    </row>
    <row r="36" spans="2:18" ht="13.9" customHeight="1" x14ac:dyDescent="0.35">
      <c r="B36" s="8"/>
      <c r="C36" s="9" t="s">
        <v>3</v>
      </c>
      <c r="D36" s="18">
        <v>56319.84726198006</v>
      </c>
      <c r="E36" s="19">
        <v>55376.305145939667</v>
      </c>
      <c r="F36" s="19">
        <v>91975.017868000054</v>
      </c>
      <c r="G36" s="19">
        <v>390139.90832293057</v>
      </c>
      <c r="H36" s="19">
        <v>61925.503509790091</v>
      </c>
      <c r="I36" s="19">
        <v>34333.69687546997</v>
      </c>
      <c r="J36" s="19">
        <v>411430.95254856918</v>
      </c>
      <c r="K36" s="19">
        <v>12389.909165999999</v>
      </c>
      <c r="L36" s="19">
        <v>25.732596000000001</v>
      </c>
      <c r="M36" s="19">
        <v>257.32596300000006</v>
      </c>
      <c r="N36" s="19">
        <v>18.294971</v>
      </c>
      <c r="O36" s="19">
        <v>215956.09553540003</v>
      </c>
      <c r="P36" s="19">
        <v>11328.757611609997</v>
      </c>
      <c r="Q36" s="20">
        <f t="shared" si="1"/>
        <v>1341477.3473756898</v>
      </c>
      <c r="R36" s="57"/>
    </row>
    <row r="37" spans="2:18" ht="13.9" customHeight="1" x14ac:dyDescent="0.35">
      <c r="B37" s="8"/>
      <c r="C37" s="9" t="s">
        <v>4</v>
      </c>
      <c r="D37" s="18">
        <v>77204.220667809495</v>
      </c>
      <c r="E37" s="19">
        <v>69912.888757439592</v>
      </c>
      <c r="F37" s="19">
        <v>93578.477625000131</v>
      </c>
      <c r="G37" s="19">
        <v>496852.51791952079</v>
      </c>
      <c r="H37" s="19">
        <v>77417.039731400044</v>
      </c>
      <c r="I37" s="19">
        <v>47447.175737280035</v>
      </c>
      <c r="J37" s="19">
        <v>505146.99798215908</v>
      </c>
      <c r="K37" s="19">
        <v>15324.400070999998</v>
      </c>
      <c r="L37" s="19">
        <v>31.384929</v>
      </c>
      <c r="M37" s="19">
        <v>282.464359</v>
      </c>
      <c r="N37" s="19">
        <v>19.068427999999997</v>
      </c>
      <c r="O37" s="19">
        <v>255766.76496081011</v>
      </c>
      <c r="P37" s="19">
        <v>11788.925482549997</v>
      </c>
      <c r="Q37" s="20">
        <f t="shared" si="1"/>
        <v>1650772.3266509692</v>
      </c>
      <c r="R37" s="57"/>
    </row>
    <row r="38" spans="2:18" ht="13.9" customHeight="1" x14ac:dyDescent="0.35">
      <c r="B38" s="8"/>
      <c r="C38" s="9" t="s">
        <v>5</v>
      </c>
      <c r="D38" s="18">
        <v>70882.746002299653</v>
      </c>
      <c r="E38" s="19">
        <v>74621.083295599994</v>
      </c>
      <c r="F38" s="19">
        <v>93552.951912999953</v>
      </c>
      <c r="G38" s="19">
        <v>509185.93991305109</v>
      </c>
      <c r="H38" s="19">
        <v>82241.833307960042</v>
      </c>
      <c r="I38" s="19">
        <v>52291.116473540154</v>
      </c>
      <c r="J38" s="19">
        <v>531609.22117523011</v>
      </c>
      <c r="K38" s="19">
        <v>14856.627843999997</v>
      </c>
      <c r="L38" s="19">
        <v>29.771169999999998</v>
      </c>
      <c r="M38" s="19">
        <v>267.94052299999998</v>
      </c>
      <c r="N38" s="19">
        <v>14.066497999999996</v>
      </c>
      <c r="O38" s="19">
        <v>276639.15927917993</v>
      </c>
      <c r="P38" s="19">
        <v>16672.354908329995</v>
      </c>
      <c r="Q38" s="20">
        <f t="shared" ref="Q38:Q49" si="2">SUM(D38:P38)</f>
        <v>1722864.8123031908</v>
      </c>
      <c r="R38" s="57"/>
    </row>
    <row r="39" spans="2:18" ht="13.9" customHeight="1" x14ac:dyDescent="0.35">
      <c r="B39" s="8"/>
      <c r="C39" s="9" t="s">
        <v>6</v>
      </c>
      <c r="D39" s="18">
        <v>67864.421425659981</v>
      </c>
      <c r="E39" s="19">
        <v>75627.900050129581</v>
      </c>
      <c r="F39" s="19">
        <v>92235.023240000301</v>
      </c>
      <c r="G39" s="19">
        <v>522927.31129244925</v>
      </c>
      <c r="H39" s="19">
        <v>81156.843846270058</v>
      </c>
      <c r="I39" s="19">
        <v>49690.513754599953</v>
      </c>
      <c r="J39" s="19">
        <v>515660.21384787152</v>
      </c>
      <c r="K39" s="19">
        <v>14862.509658999998</v>
      </c>
      <c r="L39" s="19">
        <v>30.922507000000003</v>
      </c>
      <c r="M39" s="19">
        <v>278.30256700000001</v>
      </c>
      <c r="N39" s="19">
        <v>11.864527000000002</v>
      </c>
      <c r="O39" s="19">
        <v>287094.93651293014</v>
      </c>
      <c r="P39" s="19">
        <v>16586.880561689981</v>
      </c>
      <c r="Q39" s="20">
        <f t="shared" si="2"/>
        <v>1724027.6437916011</v>
      </c>
      <c r="R39" s="57"/>
    </row>
    <row r="40" spans="2:18" ht="13.9" customHeight="1" x14ac:dyDescent="0.35">
      <c r="B40" s="8"/>
      <c r="C40" s="9" t="s">
        <v>7</v>
      </c>
      <c r="D40" s="18">
        <v>66635.004484840538</v>
      </c>
      <c r="E40" s="19">
        <v>75925.017945269967</v>
      </c>
      <c r="F40" s="19">
        <v>96406.648520000061</v>
      </c>
      <c r="G40" s="19">
        <v>547076.13335250888</v>
      </c>
      <c r="H40" s="19">
        <v>81023.610312070217</v>
      </c>
      <c r="I40" s="19">
        <v>50640.949771980071</v>
      </c>
      <c r="J40" s="19">
        <v>503480.37492062105</v>
      </c>
      <c r="K40" s="19">
        <v>15195.426423000003</v>
      </c>
      <c r="L40" s="19">
        <v>31.077120000000001</v>
      </c>
      <c r="M40" s="19">
        <v>280.52898199999998</v>
      </c>
      <c r="N40" s="19">
        <v>9.9268079999999994</v>
      </c>
      <c r="O40" s="19">
        <v>303601.60738813004</v>
      </c>
      <c r="P40" s="19">
        <v>21650.90314870001</v>
      </c>
      <c r="Q40" s="20">
        <f t="shared" si="2"/>
        <v>1761957.2091771211</v>
      </c>
      <c r="R40" s="57"/>
    </row>
    <row r="41" spans="2:18" ht="13.9" customHeight="1" x14ac:dyDescent="0.35">
      <c r="B41" s="8"/>
      <c r="C41" s="9" t="s">
        <v>8</v>
      </c>
      <c r="D41" s="18">
        <v>79263.094101919502</v>
      </c>
      <c r="E41" s="19">
        <v>76992.422892300194</v>
      </c>
      <c r="F41" s="19">
        <v>94623.480783999999</v>
      </c>
      <c r="G41" s="19">
        <v>563160.17369149101</v>
      </c>
      <c r="H41" s="19">
        <v>74280.175716850019</v>
      </c>
      <c r="I41" s="19">
        <v>45816.412039180177</v>
      </c>
      <c r="J41" s="19">
        <v>495076.82541416981</v>
      </c>
      <c r="K41" s="19">
        <v>14820.783103999996</v>
      </c>
      <c r="L41" s="19">
        <v>30.673117000000001</v>
      </c>
      <c r="M41" s="19">
        <v>285.57849199999998</v>
      </c>
      <c r="N41" s="19">
        <v>10.066459999999999</v>
      </c>
      <c r="O41" s="19">
        <v>328094.21413637028</v>
      </c>
      <c r="P41" s="19">
        <v>28609.131320889919</v>
      </c>
      <c r="Q41" s="20">
        <f t="shared" si="2"/>
        <v>1801063.0312701704</v>
      </c>
      <c r="R41" s="57"/>
    </row>
    <row r="42" spans="2:18" ht="13.9" customHeight="1" x14ac:dyDescent="0.35">
      <c r="B42" s="8"/>
      <c r="C42" s="9" t="s">
        <v>9</v>
      </c>
      <c r="D42" s="18">
        <v>95596.460439180053</v>
      </c>
      <c r="E42" s="19">
        <v>77141.359984020208</v>
      </c>
      <c r="F42" s="19">
        <v>93517.829966999867</v>
      </c>
      <c r="G42" s="19">
        <v>559689.50672373921</v>
      </c>
      <c r="H42" s="19">
        <v>75811.610521519979</v>
      </c>
      <c r="I42" s="19">
        <v>46644.253965099757</v>
      </c>
      <c r="J42" s="19">
        <v>477503.11105541064</v>
      </c>
      <c r="K42" s="19">
        <v>14710.125825999998</v>
      </c>
      <c r="L42" s="19">
        <v>30.455577000000002</v>
      </c>
      <c r="M42" s="19">
        <v>281.29482000000002</v>
      </c>
      <c r="N42" s="19">
        <v>11.500427999999996</v>
      </c>
      <c r="O42" s="19">
        <v>337157.45950218942</v>
      </c>
      <c r="P42" s="19">
        <v>36796.747328019977</v>
      </c>
      <c r="Q42" s="20">
        <f t="shared" si="2"/>
        <v>1814891.7161371792</v>
      </c>
      <c r="R42" s="57"/>
    </row>
    <row r="43" spans="2:18" ht="13.9" customHeight="1" x14ac:dyDescent="0.35">
      <c r="B43" s="8"/>
      <c r="C43" s="9" t="s">
        <v>10</v>
      </c>
      <c r="D43" s="18">
        <v>118286.41450720068</v>
      </c>
      <c r="E43" s="19">
        <v>71891.495791820344</v>
      </c>
      <c r="F43" s="19">
        <v>99126.406565000012</v>
      </c>
      <c r="G43" s="19">
        <v>532510.87123117002</v>
      </c>
      <c r="H43" s="19">
        <v>68495.837359949903</v>
      </c>
      <c r="I43" s="19">
        <v>42900.262115190075</v>
      </c>
      <c r="J43" s="19">
        <v>436824.78716370172</v>
      </c>
      <c r="K43" s="19">
        <v>14463.759210999993</v>
      </c>
      <c r="L43" s="19">
        <v>30.851500000000001</v>
      </c>
      <c r="M43" s="19">
        <v>273.418567</v>
      </c>
      <c r="N43" s="19">
        <v>17.661865000000002</v>
      </c>
      <c r="O43" s="19">
        <v>328650.26952860964</v>
      </c>
      <c r="P43" s="19">
        <v>29545.003025940012</v>
      </c>
      <c r="Q43" s="20">
        <f t="shared" si="2"/>
        <v>1743017.0384315823</v>
      </c>
      <c r="R43" s="57"/>
    </row>
    <row r="44" spans="2:18" ht="13.9" customHeight="1" x14ac:dyDescent="0.35">
      <c r="B44" s="8"/>
      <c r="C44" s="9" t="s">
        <v>11</v>
      </c>
      <c r="D44" s="18">
        <v>117072.70087738997</v>
      </c>
      <c r="E44" s="19">
        <v>73644.577609570246</v>
      </c>
      <c r="F44" s="19">
        <v>97539.403193999853</v>
      </c>
      <c r="G44" s="19">
        <v>577411.5339248213</v>
      </c>
      <c r="H44" s="19">
        <v>69645.002572890036</v>
      </c>
      <c r="I44" s="19">
        <v>45725.128669629754</v>
      </c>
      <c r="J44" s="19">
        <v>471571.25174908002</v>
      </c>
      <c r="K44" s="19">
        <v>15512.381811999996</v>
      </c>
      <c r="L44" s="19">
        <v>39.968572000000002</v>
      </c>
      <c r="M44" s="19">
        <v>359.71714600000001</v>
      </c>
      <c r="N44" s="19">
        <v>20.092479000000001</v>
      </c>
      <c r="O44" s="19">
        <v>351667.91536905</v>
      </c>
      <c r="P44" s="19">
        <v>43233.935137289918</v>
      </c>
      <c r="Q44" s="20">
        <f t="shared" si="2"/>
        <v>1863443.6091127212</v>
      </c>
      <c r="R44" s="57"/>
    </row>
    <row r="45" spans="2:18" ht="13.9" customHeight="1" x14ac:dyDescent="0.35">
      <c r="B45" s="8"/>
      <c r="C45" s="9" t="s">
        <v>12</v>
      </c>
      <c r="D45" s="18">
        <v>115854.82005635025</v>
      </c>
      <c r="E45" s="19">
        <v>71795.269731050357</v>
      </c>
      <c r="F45" s="19">
        <v>105049.28937499995</v>
      </c>
      <c r="G45" s="19">
        <v>563251.13779479149</v>
      </c>
      <c r="H45" s="19">
        <v>65977.49742903006</v>
      </c>
      <c r="I45" s="19">
        <v>44340.128824650012</v>
      </c>
      <c r="J45" s="19">
        <v>444172.44367430056</v>
      </c>
      <c r="K45" s="19">
        <v>16554.800556000006</v>
      </c>
      <c r="L45" s="19">
        <v>38.569669999999995</v>
      </c>
      <c r="M45" s="19"/>
      <c r="N45" s="19">
        <v>20.375186000000003</v>
      </c>
      <c r="O45" s="19">
        <v>342824.62068770046</v>
      </c>
      <c r="P45" s="19">
        <v>42016.065959549938</v>
      </c>
      <c r="Q45" s="20">
        <f t="shared" si="2"/>
        <v>1811895.0189444232</v>
      </c>
      <c r="R45" s="57"/>
    </row>
    <row r="46" spans="2:18" ht="13.9" customHeight="1" thickBot="1" x14ac:dyDescent="0.4">
      <c r="B46" s="10"/>
      <c r="C46" s="11" t="s">
        <v>13</v>
      </c>
      <c r="D46" s="21">
        <v>115861.54930035942</v>
      </c>
      <c r="E46" s="22">
        <v>73732.186062879482</v>
      </c>
      <c r="F46" s="22">
        <v>107846.76672900001</v>
      </c>
      <c r="G46" s="22">
        <v>586137.08156251989</v>
      </c>
      <c r="H46" s="22">
        <v>68672.040200759991</v>
      </c>
      <c r="I46" s="22">
        <v>47597.174441789932</v>
      </c>
      <c r="J46" s="22">
        <v>457008.73877331038</v>
      </c>
      <c r="K46" s="22">
        <v>15689.146553999999</v>
      </c>
      <c r="L46" s="22"/>
      <c r="M46" s="22">
        <v>370.50866099999996</v>
      </c>
      <c r="N46" s="22">
        <v>19.966033000000003</v>
      </c>
      <c r="O46" s="22">
        <v>368250.75662708934</v>
      </c>
      <c r="P46" s="22">
        <v>48125.939983209988</v>
      </c>
      <c r="Q46" s="23">
        <f t="shared" si="2"/>
        <v>1889311.8549289186</v>
      </c>
      <c r="R46" s="57"/>
    </row>
    <row r="47" spans="2:18" ht="13.9" customHeight="1" x14ac:dyDescent="0.35">
      <c r="B47" s="6">
        <v>2022</v>
      </c>
      <c r="C47" s="7" t="s">
        <v>2</v>
      </c>
      <c r="D47" s="15">
        <v>100405.18713030961</v>
      </c>
      <c r="E47" s="16">
        <v>76536.913411439804</v>
      </c>
      <c r="F47" s="16">
        <v>114259.098283</v>
      </c>
      <c r="G47" s="16">
        <v>603793.19411629008</v>
      </c>
      <c r="H47" s="16">
        <v>67292.446158580133</v>
      </c>
      <c r="I47" s="16">
        <v>45482.341447679893</v>
      </c>
      <c r="J47" s="16">
        <v>456782.22989109828</v>
      </c>
      <c r="K47" s="16">
        <v>15404.091573999996</v>
      </c>
      <c r="L47" s="16">
        <v>34.31335</v>
      </c>
      <c r="M47" s="16">
        <v>360.875426</v>
      </c>
      <c r="N47" s="16">
        <v>18.432448999999998</v>
      </c>
      <c r="O47" s="16">
        <v>385185.26093455002</v>
      </c>
      <c r="P47" s="16">
        <v>54278.992065219987</v>
      </c>
      <c r="Q47" s="17">
        <f t="shared" si="2"/>
        <v>1919833.3762371677</v>
      </c>
      <c r="R47" s="57"/>
    </row>
    <row r="48" spans="2:18" ht="13.9" customHeight="1" x14ac:dyDescent="0.35">
      <c r="B48" s="8"/>
      <c r="C48" s="9" t="s">
        <v>3</v>
      </c>
      <c r="D48" s="18">
        <v>79370.065739719706</v>
      </c>
      <c r="E48" s="19">
        <v>70741.398639070074</v>
      </c>
      <c r="F48" s="19">
        <v>110047.10142500031</v>
      </c>
      <c r="G48" s="19">
        <v>560480.15133169177</v>
      </c>
      <c r="H48" s="19">
        <v>98165.032943030266</v>
      </c>
      <c r="I48" s="19">
        <v>40996.391986099996</v>
      </c>
      <c r="J48" s="19">
        <v>399574.91230440146</v>
      </c>
      <c r="K48" s="19">
        <v>13963.394881999999</v>
      </c>
      <c r="L48" s="19">
        <v>29.079109000000003</v>
      </c>
      <c r="M48" s="19">
        <v>290.79110100000003</v>
      </c>
      <c r="N48" s="19">
        <v>16.307299</v>
      </c>
      <c r="O48" s="19">
        <v>346186.58742807986</v>
      </c>
      <c r="P48" s="19">
        <v>7867.387594009997</v>
      </c>
      <c r="Q48" s="20">
        <f t="shared" si="2"/>
        <v>1727728.6017821035</v>
      </c>
      <c r="R48" s="57"/>
    </row>
    <row r="49" spans="2:18" ht="13.9" customHeight="1" x14ac:dyDescent="0.35">
      <c r="B49" s="8"/>
      <c r="C49" s="9" t="s">
        <v>4</v>
      </c>
      <c r="D49" s="18">
        <v>114035.7734774995</v>
      </c>
      <c r="E49" s="19">
        <v>73133.823487359856</v>
      </c>
      <c r="F49" s="19">
        <v>115145.30961400046</v>
      </c>
      <c r="G49" s="19">
        <v>578491.98075436277</v>
      </c>
      <c r="H49" s="19">
        <v>111740.47858932998</v>
      </c>
      <c r="I49" s="19">
        <v>49297.357059609873</v>
      </c>
      <c r="J49" s="19">
        <v>440474.98813887069</v>
      </c>
      <c r="K49" s="19">
        <v>16710.224892000002</v>
      </c>
      <c r="L49" s="19">
        <v>39.354105000000004</v>
      </c>
      <c r="M49" s="19">
        <v>354.18694499999998</v>
      </c>
      <c r="N49" s="19">
        <v>14.886606999999998</v>
      </c>
      <c r="O49" s="19">
        <v>381816.53088496992</v>
      </c>
      <c r="P49" s="19">
        <v>58749.183369339982</v>
      </c>
      <c r="Q49" s="20">
        <f t="shared" si="2"/>
        <v>1940004.0779243426</v>
      </c>
      <c r="R49" s="57"/>
    </row>
    <row r="50" spans="2:18" ht="13.9" customHeight="1" x14ac:dyDescent="0.35">
      <c r="B50" s="8"/>
      <c r="C50" s="9" t="s">
        <v>5</v>
      </c>
      <c r="D50" s="18">
        <v>121650.8094369598</v>
      </c>
      <c r="E50" s="19">
        <v>72119.689931449946</v>
      </c>
      <c r="F50" s="19">
        <v>119814.09907600009</v>
      </c>
      <c r="G50" s="19">
        <v>597830.11557234102</v>
      </c>
      <c r="H50" s="19">
        <v>111033.4144088701</v>
      </c>
      <c r="I50" s="19">
        <v>47468.049450519931</v>
      </c>
      <c r="J50" s="19">
        <v>432009.23165365949</v>
      </c>
      <c r="K50" s="19">
        <v>15240.064319999999</v>
      </c>
      <c r="L50" s="19">
        <v>39.232471000000004</v>
      </c>
      <c r="M50" s="19">
        <v>353.09224</v>
      </c>
      <c r="N50" s="19">
        <v>14.465774</v>
      </c>
      <c r="O50" s="19">
        <v>376290.36031118984</v>
      </c>
      <c r="P50" s="19">
        <v>62556.618318419933</v>
      </c>
      <c r="Q50" s="20">
        <f t="shared" ref="Q50:Q61" si="3">SUM(D50:P50)</f>
        <v>1956419.24296441</v>
      </c>
      <c r="R50" s="57"/>
    </row>
    <row r="51" spans="2:18" ht="13.9" customHeight="1" x14ac:dyDescent="0.35">
      <c r="B51" s="8"/>
      <c r="C51" s="9" t="s">
        <v>6</v>
      </c>
      <c r="D51" s="18">
        <v>75276.667430530026</v>
      </c>
      <c r="E51" s="19">
        <v>75152.418450669516</v>
      </c>
      <c r="F51" s="19">
        <v>121224.11912299988</v>
      </c>
      <c r="G51" s="19">
        <v>665482.38394738722</v>
      </c>
      <c r="H51" s="19">
        <v>121365.30461437993</v>
      </c>
      <c r="I51" s="19">
        <v>52596.121358800054</v>
      </c>
      <c r="J51" s="19">
        <v>463427.26295256976</v>
      </c>
      <c r="K51" s="19">
        <v>15789.815236999999</v>
      </c>
      <c r="L51" s="19">
        <v>39.928725999999997</v>
      </c>
      <c r="M51" s="19">
        <v>359.35852999999997</v>
      </c>
      <c r="N51" s="19">
        <v>10.826150000000002</v>
      </c>
      <c r="O51" s="19">
        <v>396106.74739523942</v>
      </c>
      <c r="P51" s="19">
        <v>67009.862059620064</v>
      </c>
      <c r="Q51" s="20">
        <f t="shared" si="3"/>
        <v>2053840.815975196</v>
      </c>
      <c r="R51" s="57"/>
    </row>
    <row r="52" spans="2:18" ht="13.9" customHeight="1" x14ac:dyDescent="0.35">
      <c r="B52" s="8"/>
      <c r="C52" s="9" t="s">
        <v>7</v>
      </c>
      <c r="D52" s="18">
        <v>83019.755868379871</v>
      </c>
      <c r="E52" s="19">
        <v>78525.181032149718</v>
      </c>
      <c r="F52" s="19">
        <v>125447.98084799934</v>
      </c>
      <c r="G52" s="19">
        <v>684905.10465460247</v>
      </c>
      <c r="H52" s="19">
        <v>127206.56648633981</v>
      </c>
      <c r="I52" s="19">
        <v>54456.09165437</v>
      </c>
      <c r="J52" s="19">
        <v>477683.16255694133</v>
      </c>
      <c r="K52" s="19">
        <v>22681.035201999995</v>
      </c>
      <c r="L52" s="19">
        <v>39.804992999999996</v>
      </c>
      <c r="M52" s="19">
        <v>370.13928099999998</v>
      </c>
      <c r="N52" s="19">
        <v>6.41751</v>
      </c>
      <c r="O52" s="19">
        <v>403410.30513103021</v>
      </c>
      <c r="P52" s="19">
        <v>70908.200051599968</v>
      </c>
      <c r="Q52" s="20">
        <f t="shared" si="3"/>
        <v>2128659.7452694131</v>
      </c>
      <c r="R52" s="57"/>
    </row>
    <row r="53" spans="2:18" ht="13.9" customHeight="1" x14ac:dyDescent="0.35">
      <c r="B53" s="8"/>
      <c r="C53" s="9" t="s">
        <v>8</v>
      </c>
      <c r="D53" s="18">
        <v>92151.095960260602</v>
      </c>
      <c r="E53" s="19">
        <v>84935.145153740363</v>
      </c>
      <c r="F53" s="19">
        <v>127285.69033499993</v>
      </c>
      <c r="G53" s="19">
        <v>677820.53111285833</v>
      </c>
      <c r="H53" s="19">
        <v>135583.24690764959</v>
      </c>
      <c r="I53" s="19">
        <v>56278.44743554997</v>
      </c>
      <c r="J53" s="19">
        <v>502922.66295316967</v>
      </c>
      <c r="K53" s="19">
        <v>26249.132580000001</v>
      </c>
      <c r="L53" s="19">
        <v>41.038947999999998</v>
      </c>
      <c r="M53" s="19">
        <v>377.54206799999997</v>
      </c>
      <c r="N53" s="19">
        <v>5.5311440000000012</v>
      </c>
      <c r="O53" s="19">
        <v>436317.8420134898</v>
      </c>
      <c r="P53" s="19">
        <v>65433.865451119978</v>
      </c>
      <c r="Q53" s="20">
        <f t="shared" si="3"/>
        <v>2205401.7720628376</v>
      </c>
      <c r="R53" s="57"/>
    </row>
    <row r="54" spans="2:18" ht="13.9" customHeight="1" x14ac:dyDescent="0.35">
      <c r="B54" s="8"/>
      <c r="C54" s="9" t="s">
        <v>9</v>
      </c>
      <c r="D54" s="18">
        <v>95040.406396789767</v>
      </c>
      <c r="E54" s="19">
        <v>81106.648730519999</v>
      </c>
      <c r="F54" s="19">
        <v>131476.83427399991</v>
      </c>
      <c r="G54" s="19">
        <v>688931.95746410196</v>
      </c>
      <c r="H54" s="19">
        <v>130415.55268001983</v>
      </c>
      <c r="I54" s="19">
        <v>54490.781967760071</v>
      </c>
      <c r="J54" s="19">
        <v>469291.7940010181</v>
      </c>
      <c r="K54" s="19">
        <v>29312.995242000005</v>
      </c>
      <c r="L54" s="19">
        <v>38.730259000000004</v>
      </c>
      <c r="M54" s="19">
        <v>369.96593200000001</v>
      </c>
      <c r="N54" s="19">
        <v>5.9318500000000025</v>
      </c>
      <c r="O54" s="19">
        <v>423480.01562267024</v>
      </c>
      <c r="P54" s="19">
        <v>78279.759126820107</v>
      </c>
      <c r="Q54" s="20">
        <f t="shared" si="3"/>
        <v>2182241.3735467</v>
      </c>
      <c r="R54" s="57"/>
    </row>
    <row r="55" spans="2:18" ht="13.9" customHeight="1" x14ac:dyDescent="0.35">
      <c r="B55" s="8"/>
      <c r="C55" s="9" t="s">
        <v>10</v>
      </c>
      <c r="D55" s="18">
        <v>85204.180699749588</v>
      </c>
      <c r="E55" s="19">
        <v>78610.132851650269</v>
      </c>
      <c r="F55" s="19">
        <v>130945.54294500002</v>
      </c>
      <c r="G55" s="19">
        <v>663371.74718098866</v>
      </c>
      <c r="H55" s="19">
        <v>128245.70494577983</v>
      </c>
      <c r="I55" s="19">
        <v>52786.153948589897</v>
      </c>
      <c r="J55" s="19">
        <v>445553.84479210922</v>
      </c>
      <c r="K55" s="19">
        <v>28293.560970999999</v>
      </c>
      <c r="L55" s="19">
        <v>38.265495999999999</v>
      </c>
      <c r="M55" s="19">
        <v>365.52632399999999</v>
      </c>
      <c r="N55" s="19">
        <v>6.9898500000000006</v>
      </c>
      <c r="O55" s="19">
        <v>415269.22249262966</v>
      </c>
      <c r="P55" s="19">
        <v>79909.05610228001</v>
      </c>
      <c r="Q55" s="20">
        <f t="shared" si="3"/>
        <v>2108599.9285997772</v>
      </c>
      <c r="R55" s="57"/>
    </row>
    <row r="56" spans="2:18" ht="13.9" customHeight="1" x14ac:dyDescent="0.35">
      <c r="B56" s="8"/>
      <c r="C56" s="9" t="s">
        <v>11</v>
      </c>
      <c r="D56" s="18">
        <v>91185.746020900508</v>
      </c>
      <c r="E56" s="19">
        <v>83802.942709909679</v>
      </c>
      <c r="F56" s="19">
        <v>137622.92673299994</v>
      </c>
      <c r="G56" s="19">
        <v>707400.89037003147</v>
      </c>
      <c r="H56" s="19">
        <v>135308.03838302</v>
      </c>
      <c r="I56" s="19">
        <v>55951.858310159856</v>
      </c>
      <c r="J56" s="19">
        <v>460142.95446682948</v>
      </c>
      <c r="K56" s="19">
        <v>27642.144078000001</v>
      </c>
      <c r="L56" s="19">
        <v>38.488403000000005</v>
      </c>
      <c r="M56" s="19">
        <v>361.96373600000004</v>
      </c>
      <c r="N56" s="19">
        <v>9.9526430000000001</v>
      </c>
      <c r="O56" s="19">
        <v>426645.09360361058</v>
      </c>
      <c r="P56" s="19">
        <v>92084.312863169922</v>
      </c>
      <c r="Q56" s="20">
        <f t="shared" si="3"/>
        <v>2218197.3123206315</v>
      </c>
      <c r="R56" s="57"/>
    </row>
    <row r="57" spans="2:18" ht="13.9" customHeight="1" x14ac:dyDescent="0.35">
      <c r="B57" s="8"/>
      <c r="C57" s="9" t="s">
        <v>12</v>
      </c>
      <c r="D57" s="18">
        <v>92347.262766450353</v>
      </c>
      <c r="E57" s="19">
        <v>77163.449601609871</v>
      </c>
      <c r="F57" s="19">
        <v>144885.63156999944</v>
      </c>
      <c r="G57" s="19">
        <v>723702.76637330139</v>
      </c>
      <c r="H57" s="19">
        <v>137839.75401070016</v>
      </c>
      <c r="I57" s="19">
        <v>56679.023560279747</v>
      </c>
      <c r="J57" s="19">
        <v>446418.62307499646</v>
      </c>
      <c r="K57" s="19">
        <v>30633.093426000007</v>
      </c>
      <c r="L57" s="19">
        <v>42.881515999999998</v>
      </c>
      <c r="M57" s="19">
        <v>394.76844600000004</v>
      </c>
      <c r="N57" s="19">
        <v>11.174339999999997</v>
      </c>
      <c r="O57" s="19">
        <v>428511.43213976012</v>
      </c>
      <c r="P57" s="19">
        <v>93675.625043649896</v>
      </c>
      <c r="Q57" s="20">
        <f t="shared" si="3"/>
        <v>2232305.4858687473</v>
      </c>
      <c r="R57" s="57"/>
    </row>
    <row r="58" spans="2:18" ht="13.9" customHeight="1" thickBot="1" x14ac:dyDescent="0.4">
      <c r="B58" s="10"/>
      <c r="C58" s="11" t="s">
        <v>13</v>
      </c>
      <c r="D58" s="21">
        <v>87042.407220279943</v>
      </c>
      <c r="E58" s="22">
        <v>79898.880607889776</v>
      </c>
      <c r="F58" s="22">
        <v>148741.03956300011</v>
      </c>
      <c r="G58" s="22">
        <v>739490.92203338165</v>
      </c>
      <c r="H58" s="22">
        <v>142542.6788893097</v>
      </c>
      <c r="I58" s="22">
        <v>58943.099877340042</v>
      </c>
      <c r="J58" s="22">
        <v>454805.15007047966</v>
      </c>
      <c r="K58" s="22">
        <v>28789.657339999998</v>
      </c>
      <c r="L58" s="22">
        <v>45.883223000000001</v>
      </c>
      <c r="M58" s="22">
        <v>34.857233100000002</v>
      </c>
      <c r="N58" s="22">
        <v>12.596013000000003</v>
      </c>
      <c r="O58" s="22">
        <v>456787.76405795076</v>
      </c>
      <c r="P58" s="22">
        <v>98607.99168967006</v>
      </c>
      <c r="Q58" s="23">
        <f t="shared" si="3"/>
        <v>2295742.9278184017</v>
      </c>
      <c r="R58" s="57"/>
    </row>
    <row r="59" spans="2:18" ht="13.9" customHeight="1" x14ac:dyDescent="0.35">
      <c r="B59" s="6">
        <v>2023</v>
      </c>
      <c r="C59" s="7" t="s">
        <v>2</v>
      </c>
      <c r="D59" s="15">
        <v>99195.118955939543</v>
      </c>
      <c r="E59" s="16">
        <v>80542.214365390173</v>
      </c>
      <c r="F59" s="16">
        <v>175545.24134200008</v>
      </c>
      <c r="G59" s="16">
        <v>735062.62377011997</v>
      </c>
      <c r="H59" s="16">
        <v>139991.68470005013</v>
      </c>
      <c r="I59" s="16">
        <v>54665.575172620229</v>
      </c>
      <c r="J59" s="16">
        <v>535530.25615753152</v>
      </c>
      <c r="K59" s="16">
        <v>28020.337732000004</v>
      </c>
      <c r="L59" s="16">
        <v>37.624241999999995</v>
      </c>
      <c r="M59" s="16">
        <v>37.227524000000003</v>
      </c>
      <c r="N59" s="16">
        <v>12.673109999999998</v>
      </c>
      <c r="O59" s="16">
        <v>479353.17189080978</v>
      </c>
      <c r="P59" s="16">
        <v>103093.19984351996</v>
      </c>
      <c r="Q59" s="17">
        <f t="shared" si="3"/>
        <v>2431086.9488059813</v>
      </c>
      <c r="R59" s="57"/>
    </row>
    <row r="60" spans="2:18" ht="13.9" customHeight="1" x14ac:dyDescent="0.35">
      <c r="B60" s="8"/>
      <c r="C60" s="9" t="s">
        <v>3</v>
      </c>
      <c r="D60" s="18">
        <v>94661.063358490021</v>
      </c>
      <c r="E60" s="19">
        <v>74601.948005409853</v>
      </c>
      <c r="F60" s="19">
        <v>150162.45126799983</v>
      </c>
      <c r="G60" s="19">
        <v>657093.5278572276</v>
      </c>
      <c r="H60" s="19">
        <v>123390.84544087044</v>
      </c>
      <c r="I60" s="19">
        <v>48205.943838589963</v>
      </c>
      <c r="J60" s="19">
        <v>476236.79557542916</v>
      </c>
      <c r="K60" s="19">
        <v>22860.204820000006</v>
      </c>
      <c r="L60" s="19"/>
      <c r="M60" s="19"/>
      <c r="N60" s="19"/>
      <c r="O60" s="19">
        <v>421386.82369290973</v>
      </c>
      <c r="P60" s="19">
        <v>92842.757663820055</v>
      </c>
      <c r="Q60" s="20">
        <f t="shared" si="3"/>
        <v>2161442.3615207467</v>
      </c>
      <c r="R60" s="57"/>
    </row>
    <row r="61" spans="2:18" ht="13.9" customHeight="1" x14ac:dyDescent="0.35">
      <c r="B61" s="8"/>
      <c r="C61" s="9" t="s">
        <v>4</v>
      </c>
      <c r="D61" s="18">
        <v>94424.121539160144</v>
      </c>
      <c r="E61" s="19">
        <v>80396.96657124006</v>
      </c>
      <c r="F61" s="19">
        <v>155235.30002099968</v>
      </c>
      <c r="G61" s="19">
        <v>718546.70402023196</v>
      </c>
      <c r="H61" s="19">
        <v>142790.23632557984</v>
      </c>
      <c r="I61" s="19">
        <v>58045.394768779843</v>
      </c>
      <c r="J61" s="19">
        <v>527425.80592673202</v>
      </c>
      <c r="K61" s="19">
        <v>31195.679847999996</v>
      </c>
      <c r="L61" s="19"/>
      <c r="M61" s="19">
        <v>28.948124</v>
      </c>
      <c r="N61" s="19">
        <v>12.522729</v>
      </c>
      <c r="O61" s="19">
        <v>499103.12318613031</v>
      </c>
      <c r="P61" s="19">
        <v>103378.14060132996</v>
      </c>
      <c r="Q61" s="20">
        <f t="shared" si="3"/>
        <v>2410582.9436611841</v>
      </c>
      <c r="R61" s="57"/>
    </row>
    <row r="62" spans="2:18" ht="13.9" customHeight="1" x14ac:dyDescent="0.35">
      <c r="B62" s="8"/>
      <c r="C62" s="9" t="s">
        <v>5</v>
      </c>
      <c r="D62" s="18">
        <v>100421.86210312959</v>
      </c>
      <c r="E62" s="19">
        <v>77073.855496420059</v>
      </c>
      <c r="F62" s="19">
        <v>155265.60760999963</v>
      </c>
      <c r="G62" s="19">
        <v>698694.7668164412</v>
      </c>
      <c r="H62" s="19">
        <v>139735.88954718999</v>
      </c>
      <c r="I62" s="19">
        <v>56289.828216069625</v>
      </c>
      <c r="J62" s="19">
        <v>512850.24883127224</v>
      </c>
      <c r="K62" s="19">
        <v>28451.473882000002</v>
      </c>
      <c r="L62" s="19">
        <v>8.9362870000000001</v>
      </c>
      <c r="M62" s="19"/>
      <c r="N62" s="19">
        <v>10.336709999999998</v>
      </c>
      <c r="O62" s="19">
        <v>482079.46335037024</v>
      </c>
      <c r="P62" s="19">
        <v>109059.00540011021</v>
      </c>
      <c r="Q62" s="20">
        <f t="shared" ref="Q62:Q73" si="4">SUM(D62:P62)</f>
        <v>2359941.2742500026</v>
      </c>
      <c r="R62" s="57"/>
    </row>
    <row r="63" spans="2:18" ht="13.9" customHeight="1" x14ac:dyDescent="0.35">
      <c r="B63" s="8"/>
      <c r="C63" s="9" t="s">
        <v>6</v>
      </c>
      <c r="D63" s="18">
        <v>103194.14036324999</v>
      </c>
      <c r="E63" s="19">
        <v>81197.798236149654</v>
      </c>
      <c r="F63" s="19">
        <v>158151.45292700003</v>
      </c>
      <c r="G63" s="19">
        <v>744512.96133798861</v>
      </c>
      <c r="H63" s="19">
        <v>151257.86838559032</v>
      </c>
      <c r="I63" s="19">
        <v>60079.051251510173</v>
      </c>
      <c r="J63" s="19">
        <v>531352.85180692316</v>
      </c>
      <c r="K63" s="19">
        <v>30588.201372000003</v>
      </c>
      <c r="L63" s="19">
        <v>8.7070049999999988</v>
      </c>
      <c r="M63" s="19">
        <v>35.664088999999997</v>
      </c>
      <c r="N63" s="19">
        <v>10.359425</v>
      </c>
      <c r="O63" s="19">
        <v>518154.6612963698</v>
      </c>
      <c r="P63" s="19">
        <v>117209.08241498002</v>
      </c>
      <c r="Q63" s="20">
        <f t="shared" si="4"/>
        <v>2495752.7999107619</v>
      </c>
      <c r="R63" s="57"/>
    </row>
    <row r="64" spans="2:18" ht="13.9" customHeight="1" x14ac:dyDescent="0.35">
      <c r="B64" s="8"/>
      <c r="C64" s="9" t="s">
        <v>7</v>
      </c>
      <c r="D64" s="18">
        <v>107940.90570752033</v>
      </c>
      <c r="E64" s="19">
        <v>84684.399468929842</v>
      </c>
      <c r="F64" s="19">
        <v>160231.50607499876</v>
      </c>
      <c r="G64" s="19">
        <v>769152.84385612211</v>
      </c>
      <c r="H64" s="19">
        <v>156811.02153968005</v>
      </c>
      <c r="I64" s="19">
        <v>62321.849575149907</v>
      </c>
      <c r="J64" s="19">
        <v>554225.73269515869</v>
      </c>
      <c r="K64" s="19">
        <v>29203.396485999998</v>
      </c>
      <c r="L64" s="19"/>
      <c r="M64" s="19">
        <v>35.788913999999998</v>
      </c>
      <c r="N64" s="19">
        <v>6.3125100000000005</v>
      </c>
      <c r="O64" s="19">
        <v>509295.31900813011</v>
      </c>
      <c r="P64" s="19">
        <v>119263.48950355005</v>
      </c>
      <c r="Q64" s="20">
        <f t="shared" si="4"/>
        <v>2553172.5653392393</v>
      </c>
      <c r="R64" s="57"/>
    </row>
    <row r="65" spans="2:18" ht="13.9" customHeight="1" x14ac:dyDescent="0.35">
      <c r="B65" s="8"/>
      <c r="C65" s="9" t="s">
        <v>8</v>
      </c>
      <c r="D65" s="18">
        <v>114469.61000448951</v>
      </c>
      <c r="E65" s="19">
        <v>91202.800548719868</v>
      </c>
      <c r="F65" s="19">
        <v>167260.58567300055</v>
      </c>
      <c r="G65" s="19">
        <v>785636.43008580001</v>
      </c>
      <c r="H65" s="19">
        <v>159140.12162660999</v>
      </c>
      <c r="I65" s="19">
        <v>62185.875176200097</v>
      </c>
      <c r="J65" s="19">
        <v>573651.00202573976</v>
      </c>
      <c r="K65" s="19">
        <v>30200.414202000004</v>
      </c>
      <c r="L65" s="19">
        <v>7.0276690000000004</v>
      </c>
      <c r="M65" s="19">
        <v>33.165081000000001</v>
      </c>
      <c r="N65" s="19">
        <v>5.767798</v>
      </c>
      <c r="O65" s="19">
        <v>528827.76316483982</v>
      </c>
      <c r="P65" s="19">
        <v>122737.17286549996</v>
      </c>
      <c r="Q65" s="20">
        <f t="shared" si="4"/>
        <v>2635357.7359208991</v>
      </c>
      <c r="R65" s="57"/>
    </row>
    <row r="66" spans="2:18" ht="13.9" customHeight="1" x14ac:dyDescent="0.35">
      <c r="B66" s="8"/>
      <c r="C66" s="9" t="s">
        <v>9</v>
      </c>
      <c r="D66" s="18">
        <v>126196.73550024942</v>
      </c>
      <c r="E66" s="19">
        <v>88789.370181429709</v>
      </c>
      <c r="F66" s="19">
        <v>170330.01430100022</v>
      </c>
      <c r="G66" s="19">
        <v>771670.95243854006</v>
      </c>
      <c r="H66" s="19">
        <v>155918.26495974022</v>
      </c>
      <c r="I66" s="19">
        <v>62496.007316469782</v>
      </c>
      <c r="J66" s="19">
        <v>572996.79857073806</v>
      </c>
      <c r="K66" s="19">
        <v>35065.582905999996</v>
      </c>
      <c r="L66" s="19"/>
      <c r="M66" s="19"/>
      <c r="N66" s="19">
        <v>6.0152089999999987</v>
      </c>
      <c r="O66" s="19">
        <v>514324.73156560992</v>
      </c>
      <c r="P66" s="19">
        <v>120392.08120292012</v>
      </c>
      <c r="Q66" s="20">
        <f t="shared" si="4"/>
        <v>2618186.5541516975</v>
      </c>
      <c r="R66" s="57"/>
    </row>
    <row r="67" spans="2:18" ht="13.9" customHeight="1" x14ac:dyDescent="0.35">
      <c r="B67" s="8"/>
      <c r="C67" s="9" t="s">
        <v>10</v>
      </c>
      <c r="D67" s="18">
        <v>118149.3559530397</v>
      </c>
      <c r="E67" s="19">
        <v>85334.442503589802</v>
      </c>
      <c r="F67" s="19">
        <v>173632.46976500002</v>
      </c>
      <c r="G67" s="19">
        <v>752094.92743475921</v>
      </c>
      <c r="H67" s="19">
        <v>153390.97500303006</v>
      </c>
      <c r="I67" s="19">
        <v>61089.438527029895</v>
      </c>
      <c r="J67" s="19">
        <v>556912.38576511899</v>
      </c>
      <c r="K67" s="19">
        <v>33262.628719999993</v>
      </c>
      <c r="L67" s="19">
        <v>40.754718999999994</v>
      </c>
      <c r="M67" s="19">
        <v>34.679456000000002</v>
      </c>
      <c r="N67" s="19">
        <v>6.87507</v>
      </c>
      <c r="O67" s="19">
        <v>522102.22551025974</v>
      </c>
      <c r="P67" s="19">
        <v>117223.13002552984</v>
      </c>
      <c r="Q67" s="20">
        <f t="shared" si="4"/>
        <v>2573274.2884523575</v>
      </c>
      <c r="R67" s="57"/>
    </row>
    <row r="68" spans="2:18" ht="13.9" customHeight="1" x14ac:dyDescent="0.35">
      <c r="B68" s="8"/>
      <c r="C68" s="9" t="s">
        <v>11</v>
      </c>
      <c r="D68" s="18">
        <v>123346.38667159974</v>
      </c>
      <c r="E68" s="19">
        <v>88789.37018142968</v>
      </c>
      <c r="F68" s="19">
        <v>172075.63160499948</v>
      </c>
      <c r="G68" s="19">
        <v>762145.89972886175</v>
      </c>
      <c r="H68" s="19">
        <v>156554.24843160014</v>
      </c>
      <c r="I68" s="19">
        <v>62584.415139000448</v>
      </c>
      <c r="J68" s="19">
        <v>548164.80888506968</v>
      </c>
      <c r="K68" s="19">
        <v>39768.61305</v>
      </c>
      <c r="L68" s="19">
        <v>41.569814000000008</v>
      </c>
      <c r="M68" s="19">
        <v>33.864488999999992</v>
      </c>
      <c r="N68" s="19">
        <v>9.7213209999999961</v>
      </c>
      <c r="O68" s="19">
        <v>519546.26016596972</v>
      </c>
      <c r="P68" s="19">
        <v>118558.77630795</v>
      </c>
      <c r="Q68" s="20">
        <f t="shared" si="4"/>
        <v>2591619.5657904805</v>
      </c>
      <c r="R68" s="57"/>
    </row>
    <row r="69" spans="2:18" ht="13.9" customHeight="1" x14ac:dyDescent="0.35">
      <c r="B69" s="8"/>
      <c r="C69" s="9" t="s">
        <v>12</v>
      </c>
      <c r="D69" s="18">
        <v>118948.58906049977</v>
      </c>
      <c r="E69" s="19">
        <v>72804.444000770221</v>
      </c>
      <c r="F69" s="19">
        <v>174377.08703700075</v>
      </c>
      <c r="G69" s="19">
        <v>738399.64974481217</v>
      </c>
      <c r="H69" s="19">
        <v>156325.97505840013</v>
      </c>
      <c r="I69" s="19">
        <v>60885.637103159883</v>
      </c>
      <c r="J69" s="19">
        <v>554208.83919698314</v>
      </c>
      <c r="K69" s="19">
        <v>34890.732645999997</v>
      </c>
      <c r="L69" s="19"/>
      <c r="M69" s="19"/>
      <c r="N69" s="19">
        <v>11.180489999999999</v>
      </c>
      <c r="O69" s="19">
        <v>508005.63022186985</v>
      </c>
      <c r="P69" s="19">
        <v>115338.72494463991</v>
      </c>
      <c r="Q69" s="20">
        <f t="shared" si="4"/>
        <v>2534196.4895041361</v>
      </c>
      <c r="R69" s="57"/>
    </row>
    <row r="70" spans="2:18" ht="13.9" customHeight="1" thickBot="1" x14ac:dyDescent="0.4">
      <c r="B70" s="10"/>
      <c r="C70" s="11" t="s">
        <v>13</v>
      </c>
      <c r="D70" s="21">
        <v>119026.14959707078</v>
      </c>
      <c r="E70" s="22">
        <v>86787.841551619378</v>
      </c>
      <c r="F70" s="22">
        <v>182068.34519799985</v>
      </c>
      <c r="G70" s="22">
        <v>783644.85753688845</v>
      </c>
      <c r="H70" s="22">
        <v>155925.80378182</v>
      </c>
      <c r="I70" s="22">
        <v>63294.614885030074</v>
      </c>
      <c r="J70" s="22">
        <v>554807.75316145888</v>
      </c>
      <c r="K70" s="22">
        <v>29781.118922000001</v>
      </c>
      <c r="L70" s="22">
        <v>41.444355999999999</v>
      </c>
      <c r="M70" s="22">
        <v>35.258121000000003</v>
      </c>
      <c r="N70" s="22">
        <v>12.481003000000001</v>
      </c>
      <c r="O70" s="22">
        <v>549076.46762576059</v>
      </c>
      <c r="P70" s="22">
        <v>124083.02862831998</v>
      </c>
      <c r="Q70" s="23">
        <f t="shared" si="4"/>
        <v>2648585.1643679678</v>
      </c>
      <c r="R70" s="57"/>
    </row>
    <row r="71" spans="2:18" ht="13.9" customHeight="1" x14ac:dyDescent="0.35">
      <c r="B71" s="6">
        <v>2024</v>
      </c>
      <c r="C71" s="7" t="s">
        <v>2</v>
      </c>
      <c r="D71" s="15">
        <v>132919.41633037996</v>
      </c>
      <c r="E71" s="16">
        <v>88123.385220289769</v>
      </c>
      <c r="F71" s="16">
        <v>188503.7052410006</v>
      </c>
      <c r="G71" s="16">
        <v>765408.82831047243</v>
      </c>
      <c r="H71" s="16">
        <v>151143.84185812957</v>
      </c>
      <c r="I71" s="16">
        <v>59923.453935440179</v>
      </c>
      <c r="J71" s="16">
        <v>554807.7531614583</v>
      </c>
      <c r="K71" s="16">
        <v>30870.546925999995</v>
      </c>
      <c r="L71" s="16">
        <v>44.883114000000006</v>
      </c>
      <c r="M71" s="16">
        <v>34.870282000000003</v>
      </c>
      <c r="N71" s="16">
        <v>12.717315999999997</v>
      </c>
      <c r="O71" s="16">
        <v>555427.83144287101</v>
      </c>
      <c r="P71" s="16">
        <v>122686.14097855982</v>
      </c>
      <c r="Q71" s="17">
        <f t="shared" si="4"/>
        <v>2649907.3741166014</v>
      </c>
      <c r="R71" s="57"/>
    </row>
    <row r="72" spans="2:18" ht="13.9" customHeight="1" x14ac:dyDescent="0.35">
      <c r="B72" s="8"/>
      <c r="C72" s="9" t="s">
        <v>3</v>
      </c>
      <c r="D72" s="18">
        <v>123924.97790953032</v>
      </c>
      <c r="E72" s="19">
        <v>85136.345172949412</v>
      </c>
      <c r="F72" s="19">
        <v>163103.75291800019</v>
      </c>
      <c r="G72" s="19">
        <v>713569.98908037937</v>
      </c>
      <c r="H72" s="19">
        <v>140133.54101152011</v>
      </c>
      <c r="I72" s="19">
        <v>54270.515739819784</v>
      </c>
      <c r="J72" s="19">
        <v>540374.78817176213</v>
      </c>
      <c r="K72" s="19">
        <v>31767.608371999999</v>
      </c>
      <c r="L72" s="19">
        <v>44.883114000000006</v>
      </c>
      <c r="M72" s="19">
        <v>34.870282000000003</v>
      </c>
      <c r="N72" s="19">
        <v>65.720350999999994</v>
      </c>
      <c r="O72" s="19">
        <v>580287.78021980007</v>
      </c>
      <c r="P72" s="19">
        <v>110988.21275689988</v>
      </c>
      <c r="Q72" s="20">
        <f t="shared" si="4"/>
        <v>2543702.9850996612</v>
      </c>
      <c r="R72" s="57"/>
    </row>
    <row r="73" spans="2:18" ht="13.5" customHeight="1" x14ac:dyDescent="0.35">
      <c r="B73" s="8"/>
      <c r="C73" s="9" t="s">
        <v>4</v>
      </c>
      <c r="D73" s="18">
        <v>126890.98255307978</v>
      </c>
      <c r="E73" s="19">
        <v>87150.329872059228</v>
      </c>
      <c r="F73" s="19">
        <v>192007.46065500006</v>
      </c>
      <c r="G73" s="19">
        <v>774717.64979605959</v>
      </c>
      <c r="H73" s="19">
        <v>164926.54886528023</v>
      </c>
      <c r="I73" s="19">
        <v>62604.59940825012</v>
      </c>
      <c r="J73" s="19">
        <v>548834.87158399855</v>
      </c>
      <c r="K73" s="19">
        <v>31157.520656000001</v>
      </c>
      <c r="L73" s="19">
        <v>3.762721</v>
      </c>
      <c r="M73" s="19">
        <v>35.91639</v>
      </c>
      <c r="N73" s="19">
        <v>12.385771000000002</v>
      </c>
      <c r="O73" s="19">
        <v>556390.43718275032</v>
      </c>
      <c r="P73" s="19">
        <v>120515.13350965994</v>
      </c>
      <c r="Q73" s="20">
        <f t="shared" si="4"/>
        <v>2665247.598964138</v>
      </c>
      <c r="R73" s="57"/>
    </row>
    <row r="74" spans="2:18" ht="13.5" customHeight="1" x14ac:dyDescent="0.35">
      <c r="B74" s="8"/>
      <c r="C74" s="9" t="s">
        <v>5</v>
      </c>
      <c r="D74" s="18">
        <v>133692.86223170027</v>
      </c>
      <c r="E74" s="19">
        <v>89636.007872500384</v>
      </c>
      <c r="F74" s="19">
        <v>190417.74140699979</v>
      </c>
      <c r="G74" s="19">
        <v>745088.1777122895</v>
      </c>
      <c r="H74" s="19">
        <v>168310.7532600608</v>
      </c>
      <c r="I74" s="19">
        <v>63440.854413589797</v>
      </c>
      <c r="J74" s="19">
        <v>573882.83835792821</v>
      </c>
      <c r="K74" s="19">
        <v>31427.909822000005</v>
      </c>
      <c r="L74" s="19">
        <v>4.1766209999999999</v>
      </c>
      <c r="M74" s="19">
        <v>35.742038999999998</v>
      </c>
      <c r="N74" s="19">
        <v>10.321949999999999</v>
      </c>
      <c r="O74" s="19">
        <v>532116.79603786988</v>
      </c>
      <c r="P74" s="19">
        <v>120528.92224394012</v>
      </c>
      <c r="Q74" s="20">
        <f t="shared" ref="Q74:Q82" si="5">SUM(D74:P74)</f>
        <v>2648593.1039688783</v>
      </c>
      <c r="R74" s="57"/>
    </row>
    <row r="75" spans="2:18" ht="13.5" customHeight="1" x14ac:dyDescent="0.35">
      <c r="B75" s="8"/>
      <c r="C75" s="9" t="s">
        <v>6</v>
      </c>
      <c r="D75" s="18">
        <v>135007.48024409893</v>
      </c>
      <c r="E75" s="19">
        <v>97152.261844070352</v>
      </c>
      <c r="F75" s="19">
        <v>194071.65684799955</v>
      </c>
      <c r="G75" s="19">
        <v>795387.8355642833</v>
      </c>
      <c r="H75" s="19">
        <v>190770.31936972993</v>
      </c>
      <c r="I75" s="19">
        <v>69636.745497209995</v>
      </c>
      <c r="J75" s="19">
        <v>625701.04269282136</v>
      </c>
      <c r="K75" s="19">
        <v>31437.336979999996</v>
      </c>
      <c r="L75" s="19">
        <v>4.1265010000000002</v>
      </c>
      <c r="M75" s="19">
        <v>35.388193000000001</v>
      </c>
      <c r="N75" s="19">
        <v>10.122584999999999</v>
      </c>
      <c r="O75" s="19">
        <v>588509.02170584805</v>
      </c>
      <c r="P75" s="19">
        <v>126691.76183160975</v>
      </c>
      <c r="Q75" s="20">
        <f t="shared" si="5"/>
        <v>2854415.0998566714</v>
      </c>
      <c r="R75" s="57"/>
    </row>
    <row r="76" spans="2:18" ht="13.5" customHeight="1" x14ac:dyDescent="0.35">
      <c r="B76" s="8"/>
      <c r="C76" s="9" t="s">
        <v>7</v>
      </c>
      <c r="D76" s="18">
        <v>141007.13359016029</v>
      </c>
      <c r="E76" s="19">
        <v>99155.428915250042</v>
      </c>
      <c r="F76" s="19">
        <v>200894.85863399986</v>
      </c>
      <c r="G76" s="19">
        <v>808455.36458325048</v>
      </c>
      <c r="H76" s="19">
        <v>204578.16491731032</v>
      </c>
      <c r="I76" s="19">
        <v>70933.792400159859</v>
      </c>
      <c r="J76" s="19">
        <v>595977.41508192883</v>
      </c>
      <c r="K76" s="19">
        <v>31775.866953999997</v>
      </c>
      <c r="L76" s="19">
        <v>3.9779459999999998</v>
      </c>
      <c r="M76" s="19">
        <v>35.812851000000002</v>
      </c>
      <c r="N76" s="19">
        <v>6.4987199999999996</v>
      </c>
      <c r="O76" s="19">
        <v>621557.94224826875</v>
      </c>
      <c r="P76" s="19">
        <v>130037.66254678988</v>
      </c>
      <c r="Q76" s="20">
        <f t="shared" si="5"/>
        <v>2904419.9193881187</v>
      </c>
      <c r="R76" s="57"/>
    </row>
    <row r="77" spans="2:18" ht="13.5" customHeight="1" x14ac:dyDescent="0.35">
      <c r="B77" s="8"/>
      <c r="C77" s="9" t="s">
        <v>8</v>
      </c>
      <c r="D77" s="18">
        <v>131129.96193973045</v>
      </c>
      <c r="E77" s="19">
        <v>97366.03183383953</v>
      </c>
      <c r="F77" s="19">
        <v>207481.59661799966</v>
      </c>
      <c r="G77" s="19">
        <v>781703.33922051929</v>
      </c>
      <c r="H77" s="19">
        <v>206197.38249824988</v>
      </c>
      <c r="I77" s="19">
        <v>67718.377391819624</v>
      </c>
      <c r="J77" s="19">
        <v>617824.48243981251</v>
      </c>
      <c r="K77" s="19">
        <v>38234.709754000003</v>
      </c>
      <c r="L77" s="19"/>
      <c r="M77" s="19"/>
      <c r="N77" s="19">
        <v>5.5940739999999982</v>
      </c>
      <c r="O77" s="19">
        <v>609248.90650878986</v>
      </c>
      <c r="P77" s="19">
        <v>122952.00859597002</v>
      </c>
      <c r="Q77" s="20">
        <f t="shared" si="5"/>
        <v>2879862.3908747309</v>
      </c>
      <c r="R77" s="57"/>
    </row>
    <row r="78" spans="2:18" ht="13.5" customHeight="1" x14ac:dyDescent="0.35">
      <c r="B78" s="8"/>
      <c r="C78" s="9" t="s">
        <v>9</v>
      </c>
      <c r="D78" s="18">
        <v>130275.6659361299</v>
      </c>
      <c r="E78" s="19">
        <v>96417.6302814995</v>
      </c>
      <c r="F78" s="19">
        <v>204997.12849199981</v>
      </c>
      <c r="G78" s="19">
        <v>767538.97751911986</v>
      </c>
      <c r="H78" s="19">
        <v>209817.03603528978</v>
      </c>
      <c r="I78" s="19">
        <v>67173.685643579738</v>
      </c>
      <c r="J78" s="19">
        <v>573298.62238825881</v>
      </c>
      <c r="K78" s="19">
        <v>38652.397659999995</v>
      </c>
      <c r="L78" s="19">
        <v>3.83474</v>
      </c>
      <c r="M78" s="19">
        <v>35.804793000000004</v>
      </c>
      <c r="N78" s="19">
        <v>6.1871350000000005</v>
      </c>
      <c r="O78" s="19">
        <v>601962.42942970991</v>
      </c>
      <c r="P78" s="19">
        <v>109777.95584814982</v>
      </c>
      <c r="Q78" s="20">
        <f t="shared" si="5"/>
        <v>2799957.3559017377</v>
      </c>
      <c r="R78" s="57"/>
    </row>
    <row r="79" spans="2:18" ht="13.5" customHeight="1" x14ac:dyDescent="0.35">
      <c r="B79" s="8"/>
      <c r="C79" s="9" t="s">
        <v>10</v>
      </c>
      <c r="D79" s="18">
        <v>127589.9378829397</v>
      </c>
      <c r="E79" s="19">
        <v>96349.440852410189</v>
      </c>
      <c r="F79" s="19">
        <v>209148.42537800013</v>
      </c>
      <c r="G79" s="19">
        <v>734530.00474105892</v>
      </c>
      <c r="H79" s="19">
        <v>206128.89029101032</v>
      </c>
      <c r="I79" s="19">
        <v>65028.637768009932</v>
      </c>
      <c r="J79" s="19">
        <v>559736.28487688908</v>
      </c>
      <c r="K79" s="19">
        <v>31762.439530000007</v>
      </c>
      <c r="L79" s="19">
        <v>3.8002269999999996</v>
      </c>
      <c r="M79" s="19">
        <v>35.482548999999992</v>
      </c>
      <c r="N79" s="19">
        <v>6.9768600000000003</v>
      </c>
      <c r="O79" s="19">
        <v>598433.23937628965</v>
      </c>
      <c r="P79" s="19">
        <v>115059.33226729008</v>
      </c>
      <c r="Q79" s="20">
        <f t="shared" si="5"/>
        <v>2743812.8925998979</v>
      </c>
      <c r="R79" s="57"/>
    </row>
    <row r="80" spans="2:18" ht="13.5" customHeight="1" x14ac:dyDescent="0.35">
      <c r="B80" s="8"/>
      <c r="C80" s="9" t="s">
        <v>11</v>
      </c>
      <c r="D80" s="18">
        <v>134271.32539329902</v>
      </c>
      <c r="E80" s="19">
        <v>99043.662578380477</v>
      </c>
      <c r="F80" s="19">
        <v>215405.37032400011</v>
      </c>
      <c r="G80" s="19">
        <v>741363.20664427069</v>
      </c>
      <c r="H80" s="19">
        <v>225930.61570481004</v>
      </c>
      <c r="I80" s="19">
        <v>69876.20118482002</v>
      </c>
      <c r="J80" s="19">
        <v>558106.72230264812</v>
      </c>
      <c r="K80" s="19">
        <v>36145.117889000001</v>
      </c>
      <c r="L80" s="19">
        <v>3.8013650000000001</v>
      </c>
      <c r="M80" s="19">
        <v>35.422358000000003</v>
      </c>
      <c r="N80" s="19">
        <v>9.8443909999999999</v>
      </c>
      <c r="O80" s="19">
        <v>628358.90060900978</v>
      </c>
      <c r="P80" s="19">
        <v>120351.80854297012</v>
      </c>
      <c r="Q80" s="20">
        <f t="shared" si="5"/>
        <v>2828901.9992872081</v>
      </c>
      <c r="R80" s="57"/>
    </row>
    <row r="81" spans="2:18" ht="13.5" customHeight="1" x14ac:dyDescent="0.35">
      <c r="B81" s="8"/>
      <c r="C81" s="9" t="s">
        <v>12</v>
      </c>
      <c r="D81" s="18">
        <v>139694.58632001889</v>
      </c>
      <c r="E81" s="19">
        <v>96798.773352700227</v>
      </c>
      <c r="F81" s="19">
        <v>232884.23126599976</v>
      </c>
      <c r="G81" s="19">
        <v>735761.88641118875</v>
      </c>
      <c r="H81" s="19">
        <v>223285.95950810006</v>
      </c>
      <c r="I81" s="19">
        <v>68259.29665498012</v>
      </c>
      <c r="J81" s="19">
        <v>535639.70967019768</v>
      </c>
      <c r="K81" s="19">
        <v>36994.968196000002</v>
      </c>
      <c r="L81" s="19">
        <v>21.041038999999998</v>
      </c>
      <c r="M81" s="19">
        <v>189.36936500000002</v>
      </c>
      <c r="N81" s="19">
        <v>11.319990000000001</v>
      </c>
      <c r="O81" s="19">
        <v>614626.80814014096</v>
      </c>
      <c r="P81" s="19">
        <v>115685.0828414601</v>
      </c>
      <c r="Q81" s="20">
        <f t="shared" si="5"/>
        <v>2799853.0327547868</v>
      </c>
      <c r="R81" s="57"/>
    </row>
    <row r="82" spans="2:18" ht="13.5" customHeight="1" thickBot="1" x14ac:dyDescent="0.4">
      <c r="B82" s="10"/>
      <c r="C82" s="11" t="s">
        <v>13</v>
      </c>
      <c r="D82" s="21">
        <v>139710.47206369971</v>
      </c>
      <c r="E82" s="22">
        <v>100051.34497036098</v>
      </c>
      <c r="F82" s="22">
        <v>238612.33466300025</v>
      </c>
      <c r="G82" s="22">
        <v>775133.73665404005</v>
      </c>
      <c r="H82" s="22">
        <v>240302.11589905008</v>
      </c>
      <c r="I82" s="22">
        <v>72493.560651080086</v>
      </c>
      <c r="J82" s="22">
        <v>536295.37270634843</v>
      </c>
      <c r="K82" s="22">
        <v>38059.745303999996</v>
      </c>
      <c r="L82" s="22">
        <v>21.461859999999998</v>
      </c>
      <c r="M82" s="22">
        <v>190.88431399999999</v>
      </c>
      <c r="N82" s="22">
        <v>12.539872000000003</v>
      </c>
      <c r="O82" s="22">
        <v>614626.80814014096</v>
      </c>
      <c r="P82" s="22">
        <v>122203.22670320014</v>
      </c>
      <c r="Q82" s="23">
        <f t="shared" si="5"/>
        <v>2877713.6038009208</v>
      </c>
      <c r="R82" s="57"/>
    </row>
    <row r="83" spans="2:18" ht="15.75" customHeight="1" thickBot="1" x14ac:dyDescent="0.4">
      <c r="B83" s="53" t="str">
        <f>VAR</f>
        <v>ACUM. ENE24-DIC24</v>
      </c>
      <c r="C83" s="54"/>
      <c r="D83" s="72">
        <f>SUM(D71:D82)</f>
        <v>1596114.8023947673</v>
      </c>
      <c r="E83" s="73">
        <f t="shared" ref="E83:Q83" si="6">SUM(E71:E82)</f>
        <v>1132380.6427663099</v>
      </c>
      <c r="F83" s="73">
        <f t="shared" si="6"/>
        <v>2437528.2624439998</v>
      </c>
      <c r="G83" s="73">
        <f t="shared" si="6"/>
        <v>9138658.9962369315</v>
      </c>
      <c r="H83" s="73">
        <f t="shared" si="6"/>
        <v>2331525.1692185411</v>
      </c>
      <c r="I83" s="73">
        <f t="shared" si="6"/>
        <v>791359.72068875935</v>
      </c>
      <c r="J83" s="73">
        <f t="shared" si="6"/>
        <v>6820479.9034340531</v>
      </c>
      <c r="K83" s="73">
        <f t="shared" si="6"/>
        <v>408286.16804300004</v>
      </c>
      <c r="L83" s="73">
        <f t="shared" si="6"/>
        <v>159.74924800000002</v>
      </c>
      <c r="M83" s="73">
        <f t="shared" si="6"/>
        <v>699.56341600000007</v>
      </c>
      <c r="N83" s="73">
        <f t="shared" si="6"/>
        <v>170.22901499999998</v>
      </c>
      <c r="O83" s="73">
        <f t="shared" si="6"/>
        <v>7101546.90104149</v>
      </c>
      <c r="P83" s="73">
        <f t="shared" si="6"/>
        <v>1437477.2486664997</v>
      </c>
      <c r="Q83" s="71">
        <f t="shared" si="6"/>
        <v>33196387.356613353</v>
      </c>
      <c r="R83" s="57"/>
    </row>
    <row r="84" spans="2:18" ht="15" thickBot="1" x14ac:dyDescent="0.4">
      <c r="B84" s="27" t="str">
        <f>VAR_1</f>
        <v>VAR. ACUM. ENE-DIC (2023/2024)</v>
      </c>
      <c r="C84" s="28"/>
      <c r="D84" s="44">
        <f>SUM(D71:D82)/SUM(D59:D70)-1</f>
        <v>0.20920166265417617</v>
      </c>
      <c r="E84" s="45">
        <f t="shared" ref="E84:Q84" si="7">SUM(E71:E82)/SUM(E59:E70)-1</f>
        <v>0.14127637728480513</v>
      </c>
      <c r="F84" s="45">
        <f t="shared" si="7"/>
        <v>0.22222566201725069</v>
      </c>
      <c r="G84" s="45">
        <f t="shared" si="7"/>
        <v>2.4897545448457459E-2</v>
      </c>
      <c r="H84" s="45">
        <f t="shared" si="7"/>
        <v>0.30163147624273501</v>
      </c>
      <c r="I84" s="45">
        <f t="shared" si="7"/>
        <v>0.11123611343865258</v>
      </c>
      <c r="J84" s="45">
        <f t="shared" si="7"/>
        <v>4.9568885429468468E-2</v>
      </c>
      <c r="K84" s="45">
        <f t="shared" si="7"/>
        <v>9.3755350828327533E-2</v>
      </c>
      <c r="L84" s="45">
        <f t="shared" si="7"/>
        <v>-0.14142892224470682</v>
      </c>
      <c r="M84" s="45">
        <f t="shared" si="7"/>
        <v>1.5476115115206537</v>
      </c>
      <c r="N84" s="45">
        <f t="shared" si="7"/>
        <v>0.63296467589089689</v>
      </c>
      <c r="O84" s="45">
        <f t="shared" si="7"/>
        <v>0.17356583868345776</v>
      </c>
      <c r="P84" s="45">
        <f t="shared" si="7"/>
        <v>5.4503980506995786E-2</v>
      </c>
      <c r="Q84" s="43">
        <f t="shared" si="7"/>
        <v>0.10605962722063333</v>
      </c>
      <c r="R84" s="57"/>
    </row>
    <row r="85" spans="2:18" ht="15" thickBot="1" x14ac:dyDescent="0.4">
      <c r="B85" s="27" t="str">
        <f>VAR_2</f>
        <v>PART. ACUM. ENE24-DIC24</v>
      </c>
      <c r="C85" s="28"/>
      <c r="D85" s="44">
        <f>SUM(D71:D82)/SUM($Q$71:$Q$82)</f>
        <v>4.8080978970646657E-2</v>
      </c>
      <c r="E85" s="45">
        <f t="shared" ref="E85:Q85" si="8">SUM(E71:E82)/SUM($Q$71:$Q$82)</f>
        <v>3.4111562520393296E-2</v>
      </c>
      <c r="F85" s="45">
        <f t="shared" si="8"/>
        <v>7.3427515960058157E-2</v>
      </c>
      <c r="G85" s="45">
        <f t="shared" si="8"/>
        <v>0.27529076878349945</v>
      </c>
      <c r="H85" s="45">
        <f t="shared" si="8"/>
        <v>7.0234304238351308E-2</v>
      </c>
      <c r="I85" s="45">
        <f t="shared" si="8"/>
        <v>2.3838730166254232E-2</v>
      </c>
      <c r="J85" s="45">
        <f t="shared" si="8"/>
        <v>0.2054584985457848</v>
      </c>
      <c r="K85" s="45">
        <f t="shared" si="8"/>
        <v>1.2299114468600802E-2</v>
      </c>
      <c r="L85" s="56">
        <f t="shared" si="8"/>
        <v>4.8122479799951764E-6</v>
      </c>
      <c r="M85" s="55">
        <f t="shared" si="8"/>
        <v>2.1073480330402087E-5</v>
      </c>
      <c r="N85" s="56">
        <f t="shared" si="8"/>
        <v>5.1279379641919713E-6</v>
      </c>
      <c r="O85" s="45">
        <f t="shared" si="8"/>
        <v>0.21392529327823759</v>
      </c>
      <c r="P85" s="45">
        <f t="shared" si="8"/>
        <v>4.3302219401899072E-2</v>
      </c>
      <c r="Q85" s="43">
        <f t="shared" si="8"/>
        <v>1</v>
      </c>
    </row>
    <row r="86" spans="2:18" ht="15" thickBot="1" x14ac:dyDescent="0.4">
      <c r="B86" s="27" t="s">
        <v>52</v>
      </c>
      <c r="C86" s="28"/>
      <c r="D86" s="44">
        <f>SUM(D59:D70)/SUM($Q$59:$Q$70)</f>
        <v>4.3979785439548981E-2</v>
      </c>
      <c r="E86" s="45">
        <f t="shared" ref="E86:Q86" si="9">SUM(E59:E70)/SUM($Q$59:$Q$70)</f>
        <v>3.3058970531731395E-2</v>
      </c>
      <c r="F86" s="45">
        <f t="shared" si="9"/>
        <v>6.6448621931628815E-2</v>
      </c>
      <c r="G86" s="45">
        <f t="shared" si="9"/>
        <v>0.29709116433167593</v>
      </c>
      <c r="H86" s="45">
        <f t="shared" si="9"/>
        <v>5.9681507232915598E-2</v>
      </c>
      <c r="I86" s="45">
        <f t="shared" si="9"/>
        <v>2.3727681887073641E-2</v>
      </c>
      <c r="J86" s="45">
        <f t="shared" si="9"/>
        <v>0.21651685131450385</v>
      </c>
      <c r="K86" s="45">
        <f t="shared" si="9"/>
        <v>1.2437474206624178E-2</v>
      </c>
      <c r="L86" s="56">
        <f t="shared" si="9"/>
        <v>6.1994089304319049E-6</v>
      </c>
      <c r="M86" s="55">
        <f t="shared" si="9"/>
        <v>9.1491680317354069E-6</v>
      </c>
      <c r="N86" s="56">
        <f t="shared" si="9"/>
        <v>3.4733177250085568E-6</v>
      </c>
      <c r="O86" s="45">
        <f t="shared" si="9"/>
        <v>0.20161981742910406</v>
      </c>
      <c r="P86" s="45">
        <f t="shared" si="9"/>
        <v>4.541930380050644E-2</v>
      </c>
      <c r="Q86" s="43">
        <f t="shared" si="9"/>
        <v>1</v>
      </c>
    </row>
    <row r="87" spans="2:18" ht="14.5" x14ac:dyDescent="0.35"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</row>
    <row r="88" spans="2:18" ht="14.5" x14ac:dyDescent="0.35"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</row>
    <row r="89" spans="2:18" ht="14.5" x14ac:dyDescent="0.35"/>
    <row r="90" spans="2:18" ht="14.5" x14ac:dyDescent="0.35"/>
    <row r="91" spans="2:18" ht="14.5" x14ac:dyDescent="0.35"/>
    <row r="92" spans="2:18" ht="14.5" x14ac:dyDescent="0.35"/>
    <row r="93" spans="2:18" ht="14.5" x14ac:dyDescent="0.35"/>
    <row r="94" spans="2:18" ht="14.5" x14ac:dyDescent="0.35"/>
    <row r="95" spans="2:18" ht="14.5" x14ac:dyDescent="0.35"/>
    <row r="96" spans="2:18" ht="14.5" x14ac:dyDescent="0.35"/>
    <row r="97" ht="14.5" x14ac:dyDescent="0.35"/>
    <row r="98" ht="14.5" x14ac:dyDescent="0.35"/>
    <row r="99" ht="14.5" x14ac:dyDescent="0.35"/>
    <row r="100" ht="14.5" x14ac:dyDescent="0.35"/>
    <row r="101" ht="14.5" x14ac:dyDescent="0.35"/>
    <row r="102" ht="14.5" x14ac:dyDescent="0.35"/>
  </sheetData>
  <mergeCells count="3">
    <mergeCell ref="B9:B10"/>
    <mergeCell ref="C9:C10"/>
    <mergeCell ref="D9:Q9"/>
  </mergeCells>
  <phoneticPr fontId="24" type="noConversion"/>
  <pageMargins left="0.7" right="0.7" top="0.75" bottom="0.75" header="0.3" footer="0.3"/>
  <ignoredErrors>
    <ignoredError sqref="D83:Q86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ÍNDICE</vt:lpstr>
      <vt:lpstr>10.1.TRAF_SENT</vt:lpstr>
      <vt:lpstr>10.2.TRAF_BAND</vt:lpstr>
      <vt:lpstr>10.3.TRAF_CLI</vt:lpstr>
      <vt:lpstr>10.4.TRAF_EMP</vt:lpstr>
      <vt:lpstr>ÍNDICE!Área_de_impresión</vt:lpstr>
      <vt:lpstr>VAR</vt:lpstr>
      <vt:lpstr>VAR_1</vt:lpstr>
      <vt:lpstr>VAR_2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VERA</dc:creator>
  <cp:lastModifiedBy>Alejandro Vera</cp:lastModifiedBy>
  <dcterms:created xsi:type="dcterms:W3CDTF">2018-11-27T20:24:18Z</dcterms:created>
  <dcterms:modified xsi:type="dcterms:W3CDTF">2025-02-10T02:01:16Z</dcterms:modified>
</cp:coreProperties>
</file>