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Series al cierre de Septiembre 2024\"/>
    </mc:Choice>
  </mc:AlternateContent>
  <xr:revisionPtr revIDLastSave="0" documentId="8_{89E807D7-9B84-4DA0-9553-FFA0B1A2A9C1}" xr6:coauthVersionLast="47" xr6:coauthVersionMax="47" xr10:uidLastSave="{00000000-0000-0000-0000-000000000000}"/>
  <bookViews>
    <workbookView xWindow="-110" yWindow="-110" windowWidth="19420" windowHeight="10300" tabRatio="648" firstSheet="1" activeTab="1" xr2:uid="{00000000-000D-0000-FFFF-FFFF00000000}"/>
  </bookViews>
  <sheets>
    <sheet name="ÍNDICE" sheetId="10" r:id="rId1"/>
    <sheet name="8.1.CO_TEC_MOVIL" sheetId="4" r:id="rId2"/>
    <sheet name="8.3.CO_EMP_TEC_MOVIL" sheetId="7" r:id="rId3"/>
    <sheet name="8.4.CO_MOVIL_CLI_OECD" sheetId="8" r:id="rId4"/>
    <sheet name="8.7.CO_TEC_TER_MOVIL" sheetId="12" r:id="rId5"/>
    <sheet name="8.8.CO_EMP_TEC_TER_MOVIL" sheetId="13" r:id="rId6"/>
    <sheet name="8.9.CO_MOVIL_PLAN" sheetId="14" r:id="rId7"/>
  </sheets>
  <definedNames>
    <definedName name="_xlnm.Print_Area" localSheetId="0">ÍNDICE!$A$1:$J$9</definedName>
    <definedName name="VAR">'8.1.CO_TEC_MOVIL'!$B$187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90" i="7" l="1"/>
  <c r="BZ190" i="7"/>
  <c r="BY190" i="7"/>
  <c r="BS190" i="7"/>
  <c r="BR190" i="7"/>
  <c r="BQ190" i="7"/>
  <c r="BP190" i="7"/>
  <c r="BO190" i="7"/>
  <c r="BN190" i="7"/>
  <c r="BM190" i="7"/>
  <c r="BI190" i="7"/>
  <c r="BH190" i="7"/>
  <c r="BG190" i="7"/>
  <c r="BA190" i="7"/>
  <c r="AZ190" i="7"/>
  <c r="AY190" i="7"/>
  <c r="AX190" i="7"/>
  <c r="AW190" i="7"/>
  <c r="AV190" i="7"/>
  <c r="AU190" i="7"/>
  <c r="AN189" i="7"/>
  <c r="AM189" i="7"/>
  <c r="K189" i="7"/>
  <c r="D189" i="7"/>
  <c r="S150" i="12"/>
  <c r="I150" i="12"/>
  <c r="N141" i="14"/>
  <c r="M141" i="14"/>
  <c r="K140" i="14"/>
  <c r="J140" i="14"/>
  <c r="H140" i="14"/>
  <c r="G140" i="14"/>
  <c r="F140" i="14"/>
  <c r="N139" i="14"/>
  <c r="M139" i="14"/>
  <c r="L139" i="14"/>
  <c r="K139" i="14"/>
  <c r="J139" i="14"/>
  <c r="I139" i="14"/>
  <c r="H139" i="14"/>
  <c r="G139" i="14"/>
  <c r="F139" i="14"/>
  <c r="E139" i="14"/>
  <c r="D139" i="14"/>
  <c r="BS104" i="13"/>
  <c r="BR104" i="13"/>
  <c r="BQ104" i="13"/>
  <c r="BP104" i="13"/>
  <c r="BO104" i="13"/>
  <c r="BN104" i="13"/>
  <c r="BM104" i="13"/>
  <c r="BK104" i="13"/>
  <c r="BJ104" i="13"/>
  <c r="BI104" i="13"/>
  <c r="BH104" i="13"/>
  <c r="BF104" i="13"/>
  <c r="BE104" i="13"/>
  <c r="BC104" i="13"/>
  <c r="BB104" i="13"/>
  <c r="BA104" i="13"/>
  <c r="AZ104" i="13"/>
  <c r="AY104" i="13"/>
  <c r="AW104" i="13"/>
  <c r="AV104" i="13"/>
  <c r="AU104" i="13"/>
  <c r="AT104" i="13"/>
  <c r="AS104" i="13"/>
  <c r="AR104" i="13"/>
  <c r="AQ104" i="13"/>
  <c r="AO104" i="13"/>
  <c r="AN104" i="13"/>
  <c r="AM104" i="13"/>
  <c r="AL104" i="13"/>
  <c r="AI104" i="13"/>
  <c r="AH104" i="13"/>
  <c r="AF104" i="13"/>
  <c r="AE104" i="13"/>
  <c r="AD104" i="13"/>
  <c r="AC104" i="13"/>
  <c r="AB104" i="13"/>
  <c r="X104" i="13"/>
  <c r="W104" i="13"/>
  <c r="V104" i="13"/>
  <c r="U104" i="13"/>
  <c r="T104" i="13"/>
  <c r="S104" i="13"/>
  <c r="R104" i="13"/>
  <c r="O104" i="13"/>
  <c r="N104" i="13"/>
  <c r="L104" i="13"/>
  <c r="K104" i="13"/>
  <c r="J104" i="13"/>
  <c r="I104" i="13"/>
  <c r="H104" i="13"/>
  <c r="G104" i="13"/>
  <c r="F104" i="13"/>
  <c r="E104" i="13"/>
  <c r="D104" i="13"/>
  <c r="R149" i="12"/>
  <c r="Q149" i="12"/>
  <c r="P149" i="12"/>
  <c r="N149" i="12"/>
  <c r="M149" i="12"/>
  <c r="L149" i="12"/>
  <c r="K149" i="12"/>
  <c r="J149" i="12"/>
  <c r="I149" i="12"/>
  <c r="H149" i="12"/>
  <c r="F149" i="12"/>
  <c r="E149" i="12"/>
  <c r="D149" i="12"/>
  <c r="G187" i="8"/>
  <c r="F187" i="8"/>
  <c r="E187" i="8"/>
  <c r="D187" i="8"/>
  <c r="AO188" i="7"/>
  <c r="AN188" i="7"/>
  <c r="AM188" i="7"/>
  <c r="AK188" i="7"/>
  <c r="AJ188" i="7"/>
  <c r="AG188" i="7"/>
  <c r="AF188" i="7"/>
  <c r="AE188" i="7"/>
  <c r="AD188" i="7"/>
  <c r="AC188" i="7"/>
  <c r="AB188" i="7"/>
  <c r="AA188" i="7"/>
  <c r="Y188" i="7"/>
  <c r="X188" i="7"/>
  <c r="R188" i="7"/>
  <c r="Q188" i="7"/>
  <c r="P188" i="7"/>
  <c r="O188" i="7"/>
  <c r="N188" i="7"/>
  <c r="M188" i="7"/>
  <c r="L188" i="7"/>
  <c r="J188" i="7"/>
  <c r="H188" i="7"/>
  <c r="G188" i="7"/>
  <c r="F188" i="7"/>
  <c r="E188" i="7"/>
  <c r="D188" i="7"/>
  <c r="G187" i="4"/>
  <c r="F187" i="4"/>
  <c r="E187" i="4"/>
  <c r="D187" i="4"/>
  <c r="H137" i="14"/>
  <c r="H141" i="14" s="1"/>
  <c r="I137" i="14"/>
  <c r="I140" i="14" s="1"/>
  <c r="N137" i="14"/>
  <c r="L141" i="14" s="1"/>
  <c r="O137" i="14"/>
  <c r="Q137" i="14" s="1"/>
  <c r="E145" i="14" s="1"/>
  <c r="Q102" i="13"/>
  <c r="Q104" i="13" s="1"/>
  <c r="AP102" i="13"/>
  <c r="AP104" i="13" s="1"/>
  <c r="BL102" i="13"/>
  <c r="BL104" i="13" s="1"/>
  <c r="BT102" i="13"/>
  <c r="BT104" i="13" s="1"/>
  <c r="Y147" i="12"/>
  <c r="Y149" i="12" s="1"/>
  <c r="Z147" i="12"/>
  <c r="Z149" i="12" s="1"/>
  <c r="AA147" i="12"/>
  <c r="AA149" i="12" s="1"/>
  <c r="AE147" i="12"/>
  <c r="AF147" i="12"/>
  <c r="AF150" i="12" s="1"/>
  <c r="AG147" i="12"/>
  <c r="AG149" i="12" s="1"/>
  <c r="G147" i="12"/>
  <c r="G149" i="12" s="1"/>
  <c r="K147" i="12"/>
  <c r="K150" i="12" s="1"/>
  <c r="O147" i="12"/>
  <c r="O149" i="12" s="1"/>
  <c r="S147" i="12"/>
  <c r="R150" i="12" s="1"/>
  <c r="G185" i="8"/>
  <c r="BT186" i="7"/>
  <c r="BW186" i="7"/>
  <c r="BZ186" i="7"/>
  <c r="BZ188" i="7" s="1"/>
  <c r="AU186" i="7"/>
  <c r="AV186" i="7"/>
  <c r="BN186" i="7" s="1"/>
  <c r="AW186" i="7"/>
  <c r="BO186" i="7" s="1"/>
  <c r="BO188" i="7" s="1"/>
  <c r="AX186" i="7"/>
  <c r="BP186" i="7" s="1"/>
  <c r="BP188" i="7" s="1"/>
  <c r="AY186" i="7"/>
  <c r="AY188" i="7" s="1"/>
  <c r="AZ186" i="7"/>
  <c r="AZ188" i="7" s="1"/>
  <c r="BA186" i="7"/>
  <c r="BA188" i="7" s="1"/>
  <c r="BB186" i="7"/>
  <c r="BE186" i="7"/>
  <c r="BG186" i="7"/>
  <c r="BG188" i="7" s="1"/>
  <c r="BH186" i="7"/>
  <c r="BH188" i="7" s="1"/>
  <c r="K186" i="7"/>
  <c r="J189" i="7" s="1"/>
  <c r="Z186" i="7"/>
  <c r="P189" i="7" s="1"/>
  <c r="AL186" i="7"/>
  <c r="AA189" i="7" s="1"/>
  <c r="AP186" i="7"/>
  <c r="AP189" i="7" s="1"/>
  <c r="H185" i="4"/>
  <c r="H187" i="4" s="1"/>
  <c r="I185" i="4"/>
  <c r="I187" i="4" s="1"/>
  <c r="H136" i="14"/>
  <c r="I136" i="14"/>
  <c r="N136" i="14"/>
  <c r="O136" i="14"/>
  <c r="Q101" i="13"/>
  <c r="AP101" i="13"/>
  <c r="BL101" i="13"/>
  <c r="BT101" i="13"/>
  <c r="Y146" i="12"/>
  <c r="Z146" i="12"/>
  <c r="AA146" i="12"/>
  <c r="AE146" i="12"/>
  <c r="AF146" i="12"/>
  <c r="AG146" i="12"/>
  <c r="G146" i="12"/>
  <c r="K146" i="12"/>
  <c r="O146" i="12"/>
  <c r="S146" i="12"/>
  <c r="G184" i="8"/>
  <c r="BT185" i="7"/>
  <c r="BW185" i="7"/>
  <c r="BZ185" i="7"/>
  <c r="AU185" i="7"/>
  <c r="AV185" i="7"/>
  <c r="BN185" i="7" s="1"/>
  <c r="AW185" i="7"/>
  <c r="AX185" i="7"/>
  <c r="BP185" i="7" s="1"/>
  <c r="AY185" i="7"/>
  <c r="AZ185" i="7"/>
  <c r="BA185" i="7"/>
  <c r="BB185" i="7"/>
  <c r="BE185" i="7"/>
  <c r="BG185" i="7"/>
  <c r="BH185" i="7"/>
  <c r="K185" i="7"/>
  <c r="Z185" i="7"/>
  <c r="AL185" i="7"/>
  <c r="AP185" i="7"/>
  <c r="H184" i="4"/>
  <c r="I184" i="4"/>
  <c r="H135" i="14"/>
  <c r="P135" i="14" s="1"/>
  <c r="I135" i="14"/>
  <c r="Q135" i="14" s="1"/>
  <c r="N135" i="14"/>
  <c r="O135" i="14"/>
  <c r="Q100" i="13"/>
  <c r="AP100" i="13"/>
  <c r="BL100" i="13"/>
  <c r="BT100" i="13"/>
  <c r="Y145" i="12"/>
  <c r="Z145" i="12"/>
  <c r="AA145" i="12"/>
  <c r="AE145" i="12"/>
  <c r="AF145" i="12"/>
  <c r="AG145" i="12"/>
  <c r="G145" i="12"/>
  <c r="K145" i="12"/>
  <c r="O145" i="12"/>
  <c r="S145" i="12"/>
  <c r="G183" i="8"/>
  <c r="BZ184" i="7"/>
  <c r="AU184" i="7"/>
  <c r="BM184" i="7" s="1"/>
  <c r="AV184" i="7"/>
  <c r="BN184" i="7" s="1"/>
  <c r="AW184" i="7"/>
  <c r="BO184" i="7" s="1"/>
  <c r="AX184" i="7"/>
  <c r="BP184" i="7" s="1"/>
  <c r="AY184" i="7"/>
  <c r="BQ184" i="7" s="1"/>
  <c r="AZ184" i="7"/>
  <c r="BR184" i="7" s="1"/>
  <c r="BA184" i="7"/>
  <c r="BS184" i="7" s="1"/>
  <c r="BB184" i="7"/>
  <c r="BT184" i="7" s="1"/>
  <c r="BE184" i="7"/>
  <c r="BW184" i="7" s="1"/>
  <c r="BG184" i="7"/>
  <c r="BY184" i="7" s="1"/>
  <c r="BH184" i="7"/>
  <c r="K184" i="7"/>
  <c r="Z184" i="7"/>
  <c r="AL184" i="7"/>
  <c r="AP184" i="7"/>
  <c r="H183" i="4"/>
  <c r="I183" i="4"/>
  <c r="BK189" i="7"/>
  <c r="BK190" i="7" s="1"/>
  <c r="AS189" i="7"/>
  <c r="AS190" i="7" s="1"/>
  <c r="W150" i="12"/>
  <c r="B189" i="7"/>
  <c r="B150" i="12"/>
  <c r="B144" i="14"/>
  <c r="B141" i="14"/>
  <c r="B140" i="14"/>
  <c r="B139" i="14"/>
  <c r="B104" i="13"/>
  <c r="W149" i="12"/>
  <c r="B149" i="12"/>
  <c r="BK188" i="7"/>
  <c r="AS188" i="7"/>
  <c r="B187" i="8"/>
  <c r="B188" i="7"/>
  <c r="H134" i="14"/>
  <c r="I134" i="14"/>
  <c r="N134" i="14"/>
  <c r="O134" i="14"/>
  <c r="Q99" i="13"/>
  <c r="AP99" i="13"/>
  <c r="BL99" i="13"/>
  <c r="BT99" i="13"/>
  <c r="Y144" i="12"/>
  <c r="Z144" i="12"/>
  <c r="AA144" i="12"/>
  <c r="AE144" i="12"/>
  <c r="AF144" i="12"/>
  <c r="AG144" i="12"/>
  <c r="G144" i="12"/>
  <c r="K144" i="12"/>
  <c r="O144" i="12"/>
  <c r="S144" i="12"/>
  <c r="G182" i="8"/>
  <c r="BZ183" i="7"/>
  <c r="AU183" i="7"/>
  <c r="AV183" i="7"/>
  <c r="AW183" i="7"/>
  <c r="AX183" i="7"/>
  <c r="AY183" i="7"/>
  <c r="AZ183" i="7"/>
  <c r="BA183" i="7"/>
  <c r="BB183" i="7"/>
  <c r="BT183" i="7" s="1"/>
  <c r="BE183" i="7"/>
  <c r="BW183" i="7" s="1"/>
  <c r="BG183" i="7"/>
  <c r="BY183" i="7" s="1"/>
  <c r="BH183" i="7"/>
  <c r="K183" i="7"/>
  <c r="Z183" i="7"/>
  <c r="AL183" i="7"/>
  <c r="AP183" i="7"/>
  <c r="H182" i="4"/>
  <c r="I182" i="4"/>
  <c r="L140" i="14" l="1"/>
  <c r="M140" i="14"/>
  <c r="N140" i="14"/>
  <c r="P137" i="14"/>
  <c r="O140" i="14"/>
  <c r="K141" i="14"/>
  <c r="O139" i="14"/>
  <c r="Q139" i="14"/>
  <c r="D145" i="14"/>
  <c r="D146" i="14"/>
  <c r="D140" i="14"/>
  <c r="E140" i="14"/>
  <c r="E141" i="14"/>
  <c r="F141" i="14"/>
  <c r="G141" i="14"/>
  <c r="BV102" i="13"/>
  <c r="BV104" i="13" s="1"/>
  <c r="BU102" i="13"/>
  <c r="BU104" i="13" s="1"/>
  <c r="S149" i="12"/>
  <c r="P150" i="12"/>
  <c r="Q150" i="12"/>
  <c r="L150" i="12"/>
  <c r="M150" i="12"/>
  <c r="N150" i="12"/>
  <c r="O150" i="12"/>
  <c r="AE150" i="12"/>
  <c r="AF149" i="12"/>
  <c r="AE149" i="12"/>
  <c r="AG150" i="12"/>
  <c r="H150" i="12"/>
  <c r="J150" i="12"/>
  <c r="U147" i="12"/>
  <c r="U149" i="12" s="1"/>
  <c r="D150" i="12"/>
  <c r="E150" i="12"/>
  <c r="G150" i="12"/>
  <c r="F150" i="12"/>
  <c r="AP188" i="7"/>
  <c r="AO189" i="7"/>
  <c r="BY186" i="7"/>
  <c r="BY188" i="7" s="1"/>
  <c r="BS186" i="7"/>
  <c r="BS188" i="7" s="1"/>
  <c r="AF189" i="7"/>
  <c r="AG189" i="7"/>
  <c r="AL189" i="7"/>
  <c r="AB189" i="7"/>
  <c r="AC189" i="7"/>
  <c r="AD189" i="7"/>
  <c r="AL188" i="7"/>
  <c r="AE189" i="7"/>
  <c r="AJ189" i="7"/>
  <c r="AK189" i="7"/>
  <c r="AW188" i="7"/>
  <c r="Q189" i="7"/>
  <c r="R189" i="7"/>
  <c r="Z189" i="7"/>
  <c r="X189" i="7"/>
  <c r="Y189" i="7"/>
  <c r="BI186" i="7"/>
  <c r="AV189" i="7" s="1"/>
  <c r="AU188" i="7"/>
  <c r="Z188" i="7"/>
  <c r="AV188" i="7"/>
  <c r="BR186" i="7"/>
  <c r="BR188" i="7" s="1"/>
  <c r="AX188" i="7"/>
  <c r="BQ186" i="7"/>
  <c r="BQ188" i="7" s="1"/>
  <c r="L189" i="7"/>
  <c r="M189" i="7"/>
  <c r="N189" i="7"/>
  <c r="O189" i="7"/>
  <c r="BM186" i="7"/>
  <c r="BM188" i="7" s="1"/>
  <c r="K188" i="7"/>
  <c r="F189" i="7"/>
  <c r="E189" i="7"/>
  <c r="BN188" i="7"/>
  <c r="G189" i="7"/>
  <c r="AQ186" i="7"/>
  <c r="AQ188" i="7" s="1"/>
  <c r="H189" i="7"/>
  <c r="T147" i="12"/>
  <c r="T149" i="12" s="1"/>
  <c r="U146" i="12"/>
  <c r="BS185" i="7"/>
  <c r="P136" i="14"/>
  <c r="Q136" i="14"/>
  <c r="BV101" i="13"/>
  <c r="BU101" i="13"/>
  <c r="T146" i="12"/>
  <c r="BR185" i="7"/>
  <c r="BO185" i="7"/>
  <c r="BI185" i="7"/>
  <c r="BY185" i="7"/>
  <c r="BQ185" i="7"/>
  <c r="BM185" i="7"/>
  <c r="AQ185" i="7"/>
  <c r="BV100" i="13"/>
  <c r="BU100" i="13"/>
  <c r="T145" i="12"/>
  <c r="U145" i="12"/>
  <c r="BI184" i="7"/>
  <c r="AQ184" i="7"/>
  <c r="CA184" i="7"/>
  <c r="Q134" i="14"/>
  <c r="P134" i="14"/>
  <c r="BU99" i="13"/>
  <c r="BV99" i="13"/>
  <c r="U144" i="12"/>
  <c r="T144" i="12"/>
  <c r="BQ183" i="7"/>
  <c r="BS183" i="7"/>
  <c r="BI183" i="7"/>
  <c r="BP183" i="7"/>
  <c r="BO183" i="7"/>
  <c r="BN183" i="7"/>
  <c r="BM183" i="7"/>
  <c r="AQ183" i="7"/>
  <c r="BR183" i="7"/>
  <c r="H133" i="14"/>
  <c r="I133" i="14"/>
  <c r="N133" i="14"/>
  <c r="O133" i="14"/>
  <c r="Q98" i="13"/>
  <c r="AP98" i="13"/>
  <c r="BL98" i="13"/>
  <c r="BT98" i="13"/>
  <c r="Y143" i="12"/>
  <c r="Z143" i="12"/>
  <c r="AA143" i="12"/>
  <c r="AE143" i="12"/>
  <c r="AF143" i="12"/>
  <c r="AG143" i="12"/>
  <c r="G143" i="12"/>
  <c r="K143" i="12"/>
  <c r="O143" i="12"/>
  <c r="S143" i="12"/>
  <c r="G181" i="8"/>
  <c r="BZ182" i="7"/>
  <c r="AU182" i="7"/>
  <c r="AV182" i="7"/>
  <c r="BN182" i="7" s="1"/>
  <c r="AW182" i="7"/>
  <c r="BO182" i="7" s="1"/>
  <c r="AX182" i="7"/>
  <c r="BP182" i="7" s="1"/>
  <c r="AY182" i="7"/>
  <c r="AZ182" i="7"/>
  <c r="BA182" i="7"/>
  <c r="BB182" i="7"/>
  <c r="BT182" i="7" s="1"/>
  <c r="BE182" i="7"/>
  <c r="BW182" i="7" s="1"/>
  <c r="BG182" i="7"/>
  <c r="BY182" i="7" s="1"/>
  <c r="BH182" i="7"/>
  <c r="K182" i="7"/>
  <c r="Z182" i="7"/>
  <c r="AL182" i="7"/>
  <c r="AP182" i="7"/>
  <c r="H181" i="4"/>
  <c r="I181" i="4"/>
  <c r="H132" i="14"/>
  <c r="I132" i="14"/>
  <c r="N132" i="14"/>
  <c r="O132" i="14"/>
  <c r="Q97" i="13"/>
  <c r="AP97" i="13"/>
  <c r="BL97" i="13"/>
  <c r="BT97" i="13"/>
  <c r="Y142" i="12"/>
  <c r="Z142" i="12"/>
  <c r="AA142" i="12"/>
  <c r="AE142" i="12"/>
  <c r="AF142" i="12"/>
  <c r="AG142" i="12"/>
  <c r="G142" i="12"/>
  <c r="K142" i="12"/>
  <c r="O142" i="12"/>
  <c r="S142" i="12"/>
  <c r="G180" i="8"/>
  <c r="BZ181" i="7"/>
  <c r="AU181" i="7"/>
  <c r="BM181" i="7" s="1"/>
  <c r="AV181" i="7"/>
  <c r="BN181" i="7" s="1"/>
  <c r="AW181" i="7"/>
  <c r="BO181" i="7" s="1"/>
  <c r="AX181" i="7"/>
  <c r="BP181" i="7" s="1"/>
  <c r="AY181" i="7"/>
  <c r="AZ181" i="7"/>
  <c r="BR181" i="7" s="1"/>
  <c r="BA181" i="7"/>
  <c r="BB181" i="7"/>
  <c r="BT181" i="7" s="1"/>
  <c r="BE181" i="7"/>
  <c r="BW181" i="7" s="1"/>
  <c r="BG181" i="7"/>
  <c r="BY181" i="7" s="1"/>
  <c r="BH181" i="7"/>
  <c r="K181" i="7"/>
  <c r="Z181" i="7"/>
  <c r="AL181" i="7"/>
  <c r="AP181" i="7"/>
  <c r="H180" i="4"/>
  <c r="I180" i="4"/>
  <c r="H131" i="14"/>
  <c r="I131" i="14"/>
  <c r="N131" i="14"/>
  <c r="O131" i="14"/>
  <c r="Q96" i="13"/>
  <c r="AP96" i="13"/>
  <c r="BL96" i="13"/>
  <c r="BT96" i="13"/>
  <c r="Y141" i="12"/>
  <c r="Z141" i="12"/>
  <c r="AA141" i="12"/>
  <c r="AE141" i="12"/>
  <c r="AF141" i="12"/>
  <c r="AG141" i="12"/>
  <c r="G141" i="12"/>
  <c r="K141" i="12"/>
  <c r="O141" i="12"/>
  <c r="S141" i="12"/>
  <c r="G179" i="8"/>
  <c r="BZ180" i="7"/>
  <c r="AU180" i="7"/>
  <c r="BM180" i="7" s="1"/>
  <c r="AV180" i="7"/>
  <c r="BN180" i="7" s="1"/>
  <c r="AW180" i="7"/>
  <c r="BO180" i="7" s="1"/>
  <c r="AX180" i="7"/>
  <c r="BP180" i="7" s="1"/>
  <c r="AY180" i="7"/>
  <c r="BQ180" i="7" s="1"/>
  <c r="AZ180" i="7"/>
  <c r="BR180" i="7" s="1"/>
  <c r="BA180" i="7"/>
  <c r="BB180" i="7"/>
  <c r="BT180" i="7" s="1"/>
  <c r="BE180" i="7"/>
  <c r="BW180" i="7" s="1"/>
  <c r="BG180" i="7"/>
  <c r="BY180" i="7" s="1"/>
  <c r="BH180" i="7"/>
  <c r="K180" i="7"/>
  <c r="Z180" i="7"/>
  <c r="AL180" i="7"/>
  <c r="AP180" i="7"/>
  <c r="H179" i="4"/>
  <c r="I179" i="4"/>
  <c r="H130" i="14"/>
  <c r="I130" i="14"/>
  <c r="N130" i="14"/>
  <c r="O130" i="14"/>
  <c r="Q95" i="13"/>
  <c r="AP95" i="13"/>
  <c r="BL95" i="13"/>
  <c r="BT95" i="13"/>
  <c r="Y140" i="12"/>
  <c r="Z140" i="12"/>
  <c r="AA140" i="12"/>
  <c r="AE140" i="12"/>
  <c r="AF140" i="12"/>
  <c r="AG140" i="12"/>
  <c r="G140" i="12"/>
  <c r="K140" i="12"/>
  <c r="O140" i="12"/>
  <c r="S140" i="12"/>
  <c r="G178" i="8"/>
  <c r="BZ179" i="7"/>
  <c r="AU179" i="7"/>
  <c r="BM179" i="7" s="1"/>
  <c r="AV179" i="7"/>
  <c r="AW179" i="7"/>
  <c r="AX179" i="7"/>
  <c r="BP179" i="7" s="1"/>
  <c r="AY179" i="7"/>
  <c r="AZ179" i="7"/>
  <c r="BA179" i="7"/>
  <c r="BS179" i="7" s="1"/>
  <c r="BB179" i="7"/>
  <c r="BT179" i="7" s="1"/>
  <c r="BE179" i="7"/>
  <c r="BW179" i="7" s="1"/>
  <c r="BG179" i="7"/>
  <c r="BY179" i="7" s="1"/>
  <c r="BH179" i="7"/>
  <c r="K179" i="7"/>
  <c r="Z179" i="7"/>
  <c r="AL179" i="7"/>
  <c r="AP179" i="7"/>
  <c r="H178" i="4"/>
  <c r="I178" i="4"/>
  <c r="BZ178" i="7"/>
  <c r="BH178" i="7"/>
  <c r="BL94" i="13"/>
  <c r="AP94" i="13"/>
  <c r="Z178" i="7"/>
  <c r="E146" i="14" l="1"/>
  <c r="P139" i="14"/>
  <c r="AA150" i="12"/>
  <c r="Z150" i="12"/>
  <c r="Y150" i="12"/>
  <c r="BA189" i="7"/>
  <c r="AY189" i="7"/>
  <c r="AW189" i="7"/>
  <c r="AX189" i="7"/>
  <c r="CA186" i="7"/>
  <c r="BP189" i="7" s="1"/>
  <c r="AZ189" i="7"/>
  <c r="BI189" i="7"/>
  <c r="BH189" i="7"/>
  <c r="BG189" i="7"/>
  <c r="BI188" i="7"/>
  <c r="AU189" i="7"/>
  <c r="CA185" i="7"/>
  <c r="CA183" i="7"/>
  <c r="Q133" i="14"/>
  <c r="P133" i="14"/>
  <c r="BV98" i="13"/>
  <c r="BU98" i="13"/>
  <c r="U143" i="12"/>
  <c r="T143" i="12"/>
  <c r="AQ182" i="7"/>
  <c r="BI182" i="7"/>
  <c r="BS182" i="7"/>
  <c r="BR182" i="7"/>
  <c r="BQ182" i="7"/>
  <c r="BM182" i="7"/>
  <c r="P132" i="14"/>
  <c r="Q132" i="14"/>
  <c r="BV97" i="13"/>
  <c r="BU97" i="13"/>
  <c r="U142" i="12"/>
  <c r="T142" i="12"/>
  <c r="AQ181" i="7"/>
  <c r="BS181" i="7"/>
  <c r="BI181" i="7"/>
  <c r="BQ181" i="7"/>
  <c r="CA181" i="7" s="1"/>
  <c r="P131" i="14"/>
  <c r="Q131" i="14"/>
  <c r="BV96" i="13"/>
  <c r="U141" i="12"/>
  <c r="T141" i="12"/>
  <c r="BI180" i="7"/>
  <c r="AQ180" i="7"/>
  <c r="BS180" i="7"/>
  <c r="BU96" i="13"/>
  <c r="BN179" i="7"/>
  <c r="BR179" i="7"/>
  <c r="P130" i="14"/>
  <c r="Q130" i="14"/>
  <c r="BV95" i="13"/>
  <c r="BU95" i="13"/>
  <c r="U140" i="12"/>
  <c r="T140" i="12"/>
  <c r="BO179" i="7"/>
  <c r="AQ179" i="7"/>
  <c r="BI179" i="7"/>
  <c r="BQ179" i="7"/>
  <c r="AL178" i="7"/>
  <c r="H129" i="14"/>
  <c r="I129" i="14"/>
  <c r="N129" i="14"/>
  <c r="O129" i="14"/>
  <c r="Q94" i="13"/>
  <c r="BT94" i="13"/>
  <c r="Y139" i="12"/>
  <c r="Z139" i="12"/>
  <c r="AA139" i="12"/>
  <c r="AE139" i="12"/>
  <c r="AF139" i="12"/>
  <c r="AG139" i="12"/>
  <c r="G139" i="12"/>
  <c r="K139" i="12"/>
  <c r="O139" i="12"/>
  <c r="S139" i="12"/>
  <c r="G177" i="8"/>
  <c r="AU178" i="7"/>
  <c r="BM178" i="7" s="1"/>
  <c r="AV178" i="7"/>
  <c r="BN178" i="7" s="1"/>
  <c r="AW178" i="7"/>
  <c r="BO178" i="7" s="1"/>
  <c r="AX178" i="7"/>
  <c r="BP178" i="7" s="1"/>
  <c r="AY178" i="7"/>
  <c r="BQ178" i="7" s="1"/>
  <c r="AZ178" i="7"/>
  <c r="BR178" i="7" s="1"/>
  <c r="BA178" i="7"/>
  <c r="BS178" i="7" s="1"/>
  <c r="BB178" i="7"/>
  <c r="BT178" i="7" s="1"/>
  <c r="BE178" i="7"/>
  <c r="BW178" i="7" s="1"/>
  <c r="BG178" i="7"/>
  <c r="BY178" i="7" s="1"/>
  <c r="K178" i="7"/>
  <c r="AP178" i="7"/>
  <c r="H177" i="4"/>
  <c r="I177" i="4"/>
  <c r="AP93" i="13"/>
  <c r="BL93" i="13"/>
  <c r="BZ189" i="7" l="1"/>
  <c r="BS189" i="7"/>
  <c r="CA188" i="7"/>
  <c r="BY189" i="7"/>
  <c r="CA189" i="7"/>
  <c r="BO189" i="7"/>
  <c r="BR189" i="7"/>
  <c r="BM189" i="7"/>
  <c r="BQ189" i="7"/>
  <c r="BN189" i="7"/>
  <c r="CA182" i="7"/>
  <c r="CA180" i="7"/>
  <c r="CA179" i="7"/>
  <c r="P129" i="14"/>
  <c r="Q129" i="14"/>
  <c r="BV94" i="13"/>
  <c r="BU94" i="13"/>
  <c r="U139" i="12"/>
  <c r="T139" i="12"/>
  <c r="BI178" i="7"/>
  <c r="AQ178" i="7"/>
  <c r="CA178" i="7"/>
  <c r="H128" i="14"/>
  <c r="I128" i="14"/>
  <c r="N128" i="14"/>
  <c r="O128" i="14"/>
  <c r="Q93" i="13"/>
  <c r="BT93" i="13"/>
  <c r="Y138" i="12"/>
  <c r="Z138" i="12"/>
  <c r="AA138" i="12"/>
  <c r="AE138" i="12"/>
  <c r="AF138" i="12"/>
  <c r="AG138" i="12"/>
  <c r="G138" i="12"/>
  <c r="K138" i="12"/>
  <c r="O138" i="12"/>
  <c r="S138" i="12"/>
  <c r="G176" i="8"/>
  <c r="BZ177" i="7"/>
  <c r="BH177" i="7"/>
  <c r="AU177" i="7"/>
  <c r="BM177" i="7" s="1"/>
  <c r="AV177" i="7"/>
  <c r="BN177" i="7" s="1"/>
  <c r="AW177" i="7"/>
  <c r="BO177" i="7" s="1"/>
  <c r="AX177" i="7"/>
  <c r="BP177" i="7" s="1"/>
  <c r="AY177" i="7"/>
  <c r="BQ177" i="7" s="1"/>
  <c r="AZ177" i="7"/>
  <c r="BR177" i="7" s="1"/>
  <c r="BA177" i="7"/>
  <c r="BB177" i="7"/>
  <c r="BT177" i="7" s="1"/>
  <c r="BE177" i="7"/>
  <c r="BW177" i="7" s="1"/>
  <c r="BG177" i="7"/>
  <c r="BY177" i="7" s="1"/>
  <c r="Z177" i="7"/>
  <c r="AL177" i="7"/>
  <c r="K177" i="7"/>
  <c r="AP177" i="7"/>
  <c r="H176" i="4"/>
  <c r="I176" i="4"/>
  <c r="AP92" i="13"/>
  <c r="BL92" i="13"/>
  <c r="BZ176" i="7"/>
  <c r="BH176" i="7"/>
  <c r="Q128" i="14" l="1"/>
  <c r="P128" i="14"/>
  <c r="BV93" i="13"/>
  <c r="BU93" i="13"/>
  <c r="U138" i="12"/>
  <c r="T138" i="12"/>
  <c r="BI177" i="7"/>
  <c r="BS177" i="7"/>
  <c r="AQ177" i="7"/>
  <c r="Z176" i="7"/>
  <c r="AL176" i="7"/>
  <c r="H127" i="14"/>
  <c r="I127" i="14"/>
  <c r="N127" i="14"/>
  <c r="O127" i="14"/>
  <c r="Q92" i="13"/>
  <c r="BT92" i="13"/>
  <c r="Y137" i="12"/>
  <c r="Z137" i="12"/>
  <c r="AA137" i="12"/>
  <c r="AE137" i="12"/>
  <c r="AF137" i="12"/>
  <c r="AG137" i="12"/>
  <c r="G137" i="12"/>
  <c r="K137" i="12"/>
  <c r="O137" i="12"/>
  <c r="S137" i="12"/>
  <c r="G175" i="8"/>
  <c r="AU176" i="7"/>
  <c r="AV176" i="7"/>
  <c r="BN176" i="7" s="1"/>
  <c r="AW176" i="7"/>
  <c r="BO176" i="7" s="1"/>
  <c r="AX176" i="7"/>
  <c r="BP176" i="7" s="1"/>
  <c r="AY176" i="7"/>
  <c r="BQ176" i="7" s="1"/>
  <c r="AZ176" i="7"/>
  <c r="BR176" i="7" s="1"/>
  <c r="BA176" i="7"/>
  <c r="BB176" i="7"/>
  <c r="BT176" i="7" s="1"/>
  <c r="BE176" i="7"/>
  <c r="BW176" i="7" s="1"/>
  <c r="BG176" i="7"/>
  <c r="BY176" i="7" s="1"/>
  <c r="K176" i="7"/>
  <c r="AP176" i="7"/>
  <c r="H175" i="4"/>
  <c r="I175" i="4"/>
  <c r="AP91" i="13"/>
  <c r="BL91" i="13"/>
  <c r="BZ175" i="7"/>
  <c r="BH175" i="7"/>
  <c r="Z175" i="7"/>
  <c r="AL175" i="7"/>
  <c r="CA177" i="7" l="1"/>
  <c r="Q127" i="14"/>
  <c r="P127" i="14"/>
  <c r="BV92" i="13"/>
  <c r="BU92" i="13"/>
  <c r="U137" i="12"/>
  <c r="T137" i="12"/>
  <c r="BI176" i="7"/>
  <c r="BS176" i="7"/>
  <c r="BM176" i="7"/>
  <c r="AQ176" i="7"/>
  <c r="H126" i="14"/>
  <c r="I126" i="14"/>
  <c r="N126" i="14"/>
  <c r="O126" i="14"/>
  <c r="Q91" i="13"/>
  <c r="BT91" i="13"/>
  <c r="Y136" i="12"/>
  <c r="Z136" i="12"/>
  <c r="AA136" i="12"/>
  <c r="AE136" i="12"/>
  <c r="AF136" i="12"/>
  <c r="AG136" i="12"/>
  <c r="G136" i="12"/>
  <c r="K136" i="12"/>
  <c r="O136" i="12"/>
  <c r="S136" i="12"/>
  <c r="G174" i="8"/>
  <c r="BT175" i="7"/>
  <c r="AU175" i="7"/>
  <c r="AV175" i="7"/>
  <c r="BN175" i="7" s="1"/>
  <c r="AW175" i="7"/>
  <c r="BO175" i="7" s="1"/>
  <c r="AX175" i="7"/>
  <c r="BP175" i="7" s="1"/>
  <c r="AY175" i="7"/>
  <c r="BQ175" i="7" s="1"/>
  <c r="AZ175" i="7"/>
  <c r="BA175" i="7"/>
  <c r="BB175" i="7"/>
  <c r="BE175" i="7"/>
  <c r="BW175" i="7" s="1"/>
  <c r="BG175" i="7"/>
  <c r="BY175" i="7" s="1"/>
  <c r="K175" i="7"/>
  <c r="AP175" i="7"/>
  <c r="H174" i="4"/>
  <c r="I174" i="4"/>
  <c r="CA176" i="7" l="1"/>
  <c r="BI175" i="7"/>
  <c r="Q126" i="14"/>
  <c r="P126" i="14"/>
  <c r="BV91" i="13"/>
  <c r="BU91" i="13"/>
  <c r="U136" i="12"/>
  <c r="T136" i="12"/>
  <c r="BM175" i="7"/>
  <c r="BS175" i="7"/>
  <c r="BR175" i="7"/>
  <c r="AQ175" i="7"/>
  <c r="AP90" i="13"/>
  <c r="BL90" i="13"/>
  <c r="BZ174" i="7"/>
  <c r="BH174" i="7"/>
  <c r="AL174" i="7"/>
  <c r="Z174" i="7"/>
  <c r="H125" i="14"/>
  <c r="I125" i="14"/>
  <c r="N125" i="14"/>
  <c r="O125" i="14"/>
  <c r="Q90" i="13"/>
  <c r="BT90" i="13"/>
  <c r="Y135" i="12"/>
  <c r="Z135" i="12"/>
  <c r="AA135" i="12"/>
  <c r="AE135" i="12"/>
  <c r="AF135" i="12"/>
  <c r="AG135" i="12"/>
  <c r="G135" i="12"/>
  <c r="K135" i="12"/>
  <c r="O135" i="12"/>
  <c r="S135" i="12"/>
  <c r="G173" i="8"/>
  <c r="AU174" i="7"/>
  <c r="AV174" i="7"/>
  <c r="BN174" i="7" s="1"/>
  <c r="AW174" i="7"/>
  <c r="BO174" i="7" s="1"/>
  <c r="AX174" i="7"/>
  <c r="AY174" i="7"/>
  <c r="BQ174" i="7" s="1"/>
  <c r="AZ174" i="7"/>
  <c r="BA174" i="7"/>
  <c r="BB174" i="7"/>
  <c r="BT174" i="7" s="1"/>
  <c r="BE174" i="7"/>
  <c r="BW174" i="7" s="1"/>
  <c r="BG174" i="7"/>
  <c r="K174" i="7"/>
  <c r="AP174" i="7"/>
  <c r="H173" i="4"/>
  <c r="I173" i="4"/>
  <c r="CA175" i="7" l="1"/>
  <c r="BI174" i="7"/>
  <c r="BY174" i="7"/>
  <c r="Q125" i="14"/>
  <c r="P125" i="14"/>
  <c r="BV90" i="13"/>
  <c r="BU90" i="13"/>
  <c r="T135" i="12"/>
  <c r="U135" i="12"/>
  <c r="BM174" i="7"/>
  <c r="BS174" i="7"/>
  <c r="AQ174" i="7"/>
  <c r="BR174" i="7"/>
  <c r="BP174" i="7"/>
  <c r="CA174" i="7" l="1"/>
  <c r="AG134" i="12" l="1"/>
  <c r="AF134" i="12"/>
  <c r="AE134" i="12"/>
  <c r="AG133" i="12"/>
  <c r="AF133" i="12"/>
  <c r="AE133" i="12"/>
  <c r="AG132" i="12"/>
  <c r="AF132" i="12"/>
  <c r="AE132" i="12"/>
  <c r="AG131" i="12"/>
  <c r="AF131" i="12"/>
  <c r="AE131" i="12"/>
  <c r="AG130" i="12"/>
  <c r="AF130" i="12"/>
  <c r="AE130" i="12"/>
  <c r="AG129" i="12"/>
  <c r="AF129" i="12"/>
  <c r="AE129" i="12"/>
  <c r="AG128" i="12"/>
  <c r="AF128" i="12"/>
  <c r="AE128" i="12"/>
  <c r="AG127" i="12"/>
  <c r="AF127" i="12"/>
  <c r="AE127" i="12"/>
  <c r="AG126" i="12"/>
  <c r="AF126" i="12"/>
  <c r="AE126" i="12"/>
  <c r="AG125" i="12"/>
  <c r="AF125" i="12"/>
  <c r="AE125" i="12"/>
  <c r="AG124" i="12"/>
  <c r="AF124" i="12"/>
  <c r="AE124" i="12"/>
  <c r="AA134" i="12"/>
  <c r="Z134" i="12"/>
  <c r="Y134" i="12"/>
  <c r="AA133" i="12"/>
  <c r="Z133" i="12"/>
  <c r="Y133" i="12"/>
  <c r="AA132" i="12"/>
  <c r="Z132" i="12"/>
  <c r="Y132" i="12"/>
  <c r="AA131" i="12"/>
  <c r="Z131" i="12"/>
  <c r="Y131" i="12"/>
  <c r="AA130" i="12"/>
  <c r="Z130" i="12"/>
  <c r="Y130" i="12"/>
  <c r="AA129" i="12"/>
  <c r="Z129" i="12"/>
  <c r="Y129" i="12"/>
  <c r="AA128" i="12"/>
  <c r="Z128" i="12"/>
  <c r="Y128" i="12"/>
  <c r="AA127" i="12"/>
  <c r="Z127" i="12"/>
  <c r="Y127" i="12"/>
  <c r="AA126" i="12"/>
  <c r="Z126" i="12"/>
  <c r="Y126" i="12"/>
  <c r="AA125" i="12"/>
  <c r="Z125" i="12"/>
  <c r="Y125" i="12"/>
  <c r="AA124" i="12"/>
  <c r="Z124" i="12"/>
  <c r="Y124" i="12"/>
  <c r="BL89" i="13"/>
  <c r="BL88" i="13"/>
  <c r="BL87" i="13"/>
  <c r="AP88" i="13"/>
  <c r="AP87" i="13"/>
  <c r="AP89" i="13"/>
  <c r="BZ173" i="7"/>
  <c r="BZ172" i="7"/>
  <c r="BZ171" i="7"/>
  <c r="BH173" i="7"/>
  <c r="BH172" i="7"/>
  <c r="BH171" i="7"/>
  <c r="Z173" i="7"/>
  <c r="Z172" i="7"/>
  <c r="Z171" i="7"/>
  <c r="AL173" i="7"/>
  <c r="AL172" i="7"/>
  <c r="AL171" i="7"/>
  <c r="H123" i="14" l="1"/>
  <c r="I123" i="14"/>
  <c r="N123" i="14"/>
  <c r="O123" i="14"/>
  <c r="H124" i="14"/>
  <c r="I124" i="14"/>
  <c r="N124" i="14"/>
  <c r="O124" i="14"/>
  <c r="Q88" i="13"/>
  <c r="BT88" i="13"/>
  <c r="Q89" i="13"/>
  <c r="BT89" i="13"/>
  <c r="G133" i="12"/>
  <c r="K133" i="12"/>
  <c r="O133" i="12"/>
  <c r="S133" i="12"/>
  <c r="G134" i="12"/>
  <c r="K134" i="12"/>
  <c r="O134" i="12"/>
  <c r="S134" i="12"/>
  <c r="G171" i="8"/>
  <c r="G172" i="8"/>
  <c r="AU172" i="7"/>
  <c r="AV172" i="7"/>
  <c r="AW172" i="7"/>
  <c r="AX172" i="7"/>
  <c r="AY172" i="7"/>
  <c r="AZ172" i="7"/>
  <c r="BA172" i="7"/>
  <c r="BB172" i="7"/>
  <c r="BT172" i="7" s="1"/>
  <c r="BE172" i="7"/>
  <c r="BW172" i="7" s="1"/>
  <c r="BG172" i="7"/>
  <c r="AU173" i="7"/>
  <c r="AV173" i="7"/>
  <c r="AW173" i="7"/>
  <c r="AX173" i="7"/>
  <c r="AY173" i="7"/>
  <c r="AZ173" i="7"/>
  <c r="BA173" i="7"/>
  <c r="BB173" i="7"/>
  <c r="BT173" i="7" s="1"/>
  <c r="BE173" i="7"/>
  <c r="BW173" i="7" s="1"/>
  <c r="BG173" i="7"/>
  <c r="K172" i="7"/>
  <c r="AP172" i="7"/>
  <c r="K173" i="7"/>
  <c r="AP173" i="7"/>
  <c r="H171" i="4"/>
  <c r="I171" i="4"/>
  <c r="H172" i="4"/>
  <c r="I172" i="4"/>
  <c r="H120" i="14"/>
  <c r="I120" i="14"/>
  <c r="N120" i="14"/>
  <c r="O120" i="14"/>
  <c r="H121" i="14"/>
  <c r="I121" i="14"/>
  <c r="N121" i="14"/>
  <c r="O121" i="14"/>
  <c r="H122" i="14"/>
  <c r="I122" i="14"/>
  <c r="N122" i="14"/>
  <c r="O122" i="14"/>
  <c r="Q85" i="13"/>
  <c r="AP85" i="13"/>
  <c r="BL85" i="13"/>
  <c r="BT85" i="13"/>
  <c r="Q86" i="13"/>
  <c r="AP86" i="13"/>
  <c r="BL86" i="13"/>
  <c r="BT86" i="13"/>
  <c r="Q87" i="13"/>
  <c r="BT87" i="13"/>
  <c r="G130" i="12"/>
  <c r="K130" i="12"/>
  <c r="O130" i="12"/>
  <c r="S130" i="12"/>
  <c r="G131" i="12"/>
  <c r="K131" i="12"/>
  <c r="O131" i="12"/>
  <c r="S131" i="12"/>
  <c r="G132" i="12"/>
  <c r="K132" i="12"/>
  <c r="O132" i="12"/>
  <c r="S132" i="12"/>
  <c r="G168" i="8"/>
  <c r="G169" i="8"/>
  <c r="G170" i="8"/>
  <c r="BP39" i="7"/>
  <c r="AU169" i="7"/>
  <c r="AV169" i="7"/>
  <c r="AW169" i="7"/>
  <c r="AX169" i="7"/>
  <c r="AY169" i="7"/>
  <c r="AZ169" i="7"/>
  <c r="BA169" i="7"/>
  <c r="BB169" i="7"/>
  <c r="BT169" i="7" s="1"/>
  <c r="BE169" i="7"/>
  <c r="BW169" i="7" s="1"/>
  <c r="BG169" i="7"/>
  <c r="AU170" i="7"/>
  <c r="AV170" i="7"/>
  <c r="AW170" i="7"/>
  <c r="AX170" i="7"/>
  <c r="AY170" i="7"/>
  <c r="AZ170" i="7"/>
  <c r="BA170" i="7"/>
  <c r="BB170" i="7"/>
  <c r="BT170" i="7" s="1"/>
  <c r="BE170" i="7"/>
  <c r="BW170" i="7" s="1"/>
  <c r="BG170" i="7"/>
  <c r="AU171" i="7"/>
  <c r="AV171" i="7"/>
  <c r="AW171" i="7"/>
  <c r="AX171" i="7"/>
  <c r="AY171" i="7"/>
  <c r="AZ171" i="7"/>
  <c r="BA171" i="7"/>
  <c r="BB171" i="7"/>
  <c r="BT171" i="7" s="1"/>
  <c r="BE171" i="7"/>
  <c r="BW171" i="7" s="1"/>
  <c r="BG171" i="7"/>
  <c r="K169" i="7"/>
  <c r="Z169" i="7"/>
  <c r="AL169" i="7"/>
  <c r="AP169" i="7"/>
  <c r="K170" i="7"/>
  <c r="Z170" i="7"/>
  <c r="AL170" i="7"/>
  <c r="AP170" i="7"/>
  <c r="K171" i="7"/>
  <c r="AP171" i="7"/>
  <c r="BV89" i="13" l="1"/>
  <c r="BS173" i="7"/>
  <c r="BR173" i="7"/>
  <c r="BP173" i="7"/>
  <c r="BN173" i="7"/>
  <c r="BS172" i="7"/>
  <c r="BM172" i="7"/>
  <c r="BR172" i="7"/>
  <c r="BQ172" i="7"/>
  <c r="BO172" i="7"/>
  <c r="BP172" i="7"/>
  <c r="BR171" i="7"/>
  <c r="BQ171" i="7"/>
  <c r="BS171" i="7"/>
  <c r="BY170" i="7"/>
  <c r="BS170" i="7"/>
  <c r="BQ170" i="7"/>
  <c r="BP170" i="7"/>
  <c r="BN170" i="7"/>
  <c r="BM170" i="7"/>
  <c r="BR170" i="7"/>
  <c r="BO170" i="7"/>
  <c r="BO169" i="7"/>
  <c r="BR169" i="7"/>
  <c r="BQ169" i="7"/>
  <c r="BS169" i="7"/>
  <c r="BN169" i="7"/>
  <c r="BM169" i="7"/>
  <c r="BY169" i="7"/>
  <c r="AQ172" i="7"/>
  <c r="P122" i="14"/>
  <c r="Q123" i="14"/>
  <c r="P123" i="14"/>
  <c r="Q124" i="14"/>
  <c r="P124" i="14"/>
  <c r="BV88" i="13"/>
  <c r="BU88" i="13"/>
  <c r="BU89" i="13"/>
  <c r="U133" i="12"/>
  <c r="U134" i="12"/>
  <c r="T134" i="12"/>
  <c r="T133" i="12"/>
  <c r="BI173" i="7"/>
  <c r="BY172" i="7"/>
  <c r="BI172" i="7"/>
  <c r="BY171" i="7"/>
  <c r="BI171" i="7"/>
  <c r="BY173" i="7"/>
  <c r="AQ173" i="7"/>
  <c r="BM173" i="7"/>
  <c r="BN172" i="7"/>
  <c r="BQ173" i="7"/>
  <c r="BO173" i="7"/>
  <c r="Q120" i="14"/>
  <c r="P120" i="14"/>
  <c r="Q122" i="14"/>
  <c r="U132" i="12"/>
  <c r="Q121" i="14"/>
  <c r="P121" i="14"/>
  <c r="BV87" i="13"/>
  <c r="BV85" i="13"/>
  <c r="BU86" i="13"/>
  <c r="BU87" i="13"/>
  <c r="BV86" i="13"/>
  <c r="BU85" i="13"/>
  <c r="U131" i="12"/>
  <c r="U130" i="12"/>
  <c r="T132" i="12"/>
  <c r="T131" i="12"/>
  <c r="T130" i="12"/>
  <c r="BI169" i="7"/>
  <c r="BP169" i="7"/>
  <c r="BM171" i="7"/>
  <c r="BN171" i="7"/>
  <c r="BO171" i="7"/>
  <c r="BP171" i="7"/>
  <c r="AQ171" i="7"/>
  <c r="AQ170" i="7"/>
  <c r="BI170" i="7"/>
  <c r="AQ169" i="7"/>
  <c r="CA170" i="7" l="1"/>
  <c r="CA169" i="7"/>
  <c r="CA173" i="7"/>
  <c r="CA171" i="7"/>
  <c r="CA172" i="7"/>
  <c r="H168" i="4" l="1"/>
  <c r="I168" i="4"/>
  <c r="H169" i="4"/>
  <c r="I169" i="4"/>
  <c r="H170" i="4"/>
  <c r="I170" i="4"/>
  <c r="AE117" i="12" l="1"/>
  <c r="AF117" i="12"/>
  <c r="AG117" i="12"/>
  <c r="H119" i="14" l="1"/>
  <c r="I119" i="14"/>
  <c r="N119" i="14"/>
  <c r="O119" i="14"/>
  <c r="Q84" i="13"/>
  <c r="AP84" i="13"/>
  <c r="BL84" i="13"/>
  <c r="BT84" i="13"/>
  <c r="G129" i="12"/>
  <c r="K129" i="12"/>
  <c r="O129" i="12"/>
  <c r="S129" i="12"/>
  <c r="G167" i="8"/>
  <c r="AU168" i="7"/>
  <c r="AV168" i="7"/>
  <c r="AW168" i="7"/>
  <c r="AX168" i="7"/>
  <c r="AY168" i="7"/>
  <c r="AZ168" i="7"/>
  <c r="BA168" i="7"/>
  <c r="BB168" i="7"/>
  <c r="BT168" i="7" s="1"/>
  <c r="BE168" i="7"/>
  <c r="BW168" i="7" s="1"/>
  <c r="BG168" i="7"/>
  <c r="K168" i="7"/>
  <c r="Z168" i="7"/>
  <c r="AL168" i="7"/>
  <c r="AP168" i="7"/>
  <c r="H167" i="4"/>
  <c r="I167" i="4"/>
  <c r="BN168" i="7" l="1"/>
  <c r="BO168" i="7"/>
  <c r="BM168" i="7"/>
  <c r="BY168" i="7"/>
  <c r="BS168" i="7"/>
  <c r="BR168" i="7"/>
  <c r="BQ168" i="7"/>
  <c r="BP168" i="7"/>
  <c r="Q119" i="14"/>
  <c r="P119" i="14"/>
  <c r="BU84" i="13"/>
  <c r="BV84" i="13"/>
  <c r="U129" i="12"/>
  <c r="T129" i="12"/>
  <c r="BI168" i="7"/>
  <c r="AQ168" i="7"/>
  <c r="H117" i="14"/>
  <c r="I117" i="14"/>
  <c r="N117" i="14"/>
  <c r="O117" i="14"/>
  <c r="H118" i="14"/>
  <c r="I118" i="14"/>
  <c r="N118" i="14"/>
  <c r="O118" i="14"/>
  <c r="Q82" i="13"/>
  <c r="AP82" i="13"/>
  <c r="BL82" i="13"/>
  <c r="BT82" i="13"/>
  <c r="Q83" i="13"/>
  <c r="AP83" i="13"/>
  <c r="BL83" i="13"/>
  <c r="BT83" i="13"/>
  <c r="G127" i="12"/>
  <c r="K127" i="12"/>
  <c r="O127" i="12"/>
  <c r="S127" i="12"/>
  <c r="G128" i="12"/>
  <c r="K128" i="12"/>
  <c r="O128" i="12"/>
  <c r="S128" i="12"/>
  <c r="G165" i="8"/>
  <c r="G166" i="8"/>
  <c r="AU166" i="7"/>
  <c r="AV166" i="7"/>
  <c r="AW166" i="7"/>
  <c r="AX166" i="7"/>
  <c r="AY166" i="7"/>
  <c r="AZ166" i="7"/>
  <c r="BA166" i="7"/>
  <c r="BB166" i="7"/>
  <c r="BT166" i="7" s="1"/>
  <c r="BE166" i="7"/>
  <c r="BW166" i="7" s="1"/>
  <c r="BG166" i="7"/>
  <c r="AU167" i="7"/>
  <c r="AV167" i="7"/>
  <c r="AW167" i="7"/>
  <c r="AX167" i="7"/>
  <c r="AY167" i="7"/>
  <c r="AZ167" i="7"/>
  <c r="BA167" i="7"/>
  <c r="BB167" i="7"/>
  <c r="BT167" i="7" s="1"/>
  <c r="BE167" i="7"/>
  <c r="BW167" i="7" s="1"/>
  <c r="BG167" i="7"/>
  <c r="K166" i="7"/>
  <c r="Z166" i="7"/>
  <c r="AL166" i="7"/>
  <c r="AP166" i="7"/>
  <c r="K167" i="7"/>
  <c r="Z167" i="7"/>
  <c r="AL167" i="7"/>
  <c r="AP167" i="7"/>
  <c r="H165" i="4"/>
  <c r="I165" i="4"/>
  <c r="H166" i="4"/>
  <c r="I166" i="4"/>
  <c r="CA168" i="7" l="1"/>
  <c r="BY167" i="7"/>
  <c r="BO167" i="7"/>
  <c r="BM167" i="7"/>
  <c r="BR167" i="7"/>
  <c r="BN167" i="7"/>
  <c r="BS167" i="7"/>
  <c r="BQ167" i="7"/>
  <c r="BP167" i="7"/>
  <c r="BO166" i="7"/>
  <c r="BY166" i="7"/>
  <c r="BS166" i="7"/>
  <c r="BR166" i="7"/>
  <c r="BQ166" i="7"/>
  <c r="BP166" i="7"/>
  <c r="BN166" i="7"/>
  <c r="BM166" i="7"/>
  <c r="P117" i="14"/>
  <c r="P118" i="14"/>
  <c r="BV82" i="13"/>
  <c r="Q117" i="14"/>
  <c r="Q118" i="14"/>
  <c r="BV83" i="13"/>
  <c r="BU83" i="13"/>
  <c r="T127" i="12"/>
  <c r="U128" i="12"/>
  <c r="T128" i="12"/>
  <c r="AQ167" i="7"/>
  <c r="BI166" i="7"/>
  <c r="BI167" i="7"/>
  <c r="AQ166" i="7"/>
  <c r="BU82" i="13"/>
  <c r="U127" i="12"/>
  <c r="H111" i="14"/>
  <c r="I111" i="14"/>
  <c r="H112" i="14"/>
  <c r="I112" i="14"/>
  <c r="H113" i="14"/>
  <c r="I113" i="14"/>
  <c r="H114" i="14"/>
  <c r="I114" i="14"/>
  <c r="K160" i="7"/>
  <c r="K161" i="7"/>
  <c r="K162" i="7"/>
  <c r="K163" i="7"/>
  <c r="K164" i="7"/>
  <c r="K165" i="7"/>
  <c r="CA167" i="7" l="1"/>
  <c r="CA166" i="7"/>
  <c r="N114" i="14"/>
  <c r="O114" i="14"/>
  <c r="H115" i="14"/>
  <c r="I115" i="14"/>
  <c r="N115" i="14"/>
  <c r="O115" i="14"/>
  <c r="H116" i="14"/>
  <c r="I116" i="14"/>
  <c r="N116" i="14"/>
  <c r="O116" i="14"/>
  <c r="Q79" i="13"/>
  <c r="AP79" i="13"/>
  <c r="BL79" i="13"/>
  <c r="BT79" i="13"/>
  <c r="Q80" i="13"/>
  <c r="AP80" i="13"/>
  <c r="BL80" i="13"/>
  <c r="BT80" i="13"/>
  <c r="Q81" i="13"/>
  <c r="AP81" i="13"/>
  <c r="BL81" i="13"/>
  <c r="BT81" i="13"/>
  <c r="G124" i="12"/>
  <c r="K124" i="12"/>
  <c r="O124" i="12"/>
  <c r="S124" i="12"/>
  <c r="G125" i="12"/>
  <c r="K125" i="12"/>
  <c r="O125" i="12"/>
  <c r="S125" i="12"/>
  <c r="G126" i="12"/>
  <c r="K126" i="12"/>
  <c r="O126" i="12"/>
  <c r="S126" i="12"/>
  <c r="G162" i="8"/>
  <c r="G163" i="8"/>
  <c r="G164" i="8"/>
  <c r="AU163" i="7"/>
  <c r="AV163" i="7"/>
  <c r="AW163" i="7"/>
  <c r="AX163" i="7"/>
  <c r="AY163" i="7"/>
  <c r="AZ163" i="7"/>
  <c r="BA163" i="7"/>
  <c r="BB163" i="7"/>
  <c r="BT163" i="7" s="1"/>
  <c r="BE163" i="7"/>
  <c r="BW163" i="7" s="1"/>
  <c r="BG163" i="7"/>
  <c r="AU164" i="7"/>
  <c r="AV164" i="7"/>
  <c r="AW164" i="7"/>
  <c r="AX164" i="7"/>
  <c r="AY164" i="7"/>
  <c r="AZ164" i="7"/>
  <c r="BA164" i="7"/>
  <c r="BB164" i="7"/>
  <c r="BT164" i="7" s="1"/>
  <c r="BE164" i="7"/>
  <c r="BW164" i="7" s="1"/>
  <c r="BG164" i="7"/>
  <c r="AU165" i="7"/>
  <c r="AV165" i="7"/>
  <c r="AW165" i="7"/>
  <c r="AX165" i="7"/>
  <c r="AY165" i="7"/>
  <c r="AZ165" i="7"/>
  <c r="BA165" i="7"/>
  <c r="BB165" i="7"/>
  <c r="BT165" i="7" s="1"/>
  <c r="BE165" i="7"/>
  <c r="BW165" i="7" s="1"/>
  <c r="BG165" i="7"/>
  <c r="Z163" i="7"/>
  <c r="AL163" i="7"/>
  <c r="AP163" i="7"/>
  <c r="Z164" i="7"/>
  <c r="AL164" i="7"/>
  <c r="AP164" i="7"/>
  <c r="Z165" i="7"/>
  <c r="AL165" i="7"/>
  <c r="AP165" i="7"/>
  <c r="H162" i="4"/>
  <c r="I162" i="4"/>
  <c r="H163" i="4"/>
  <c r="I163" i="4"/>
  <c r="H164" i="4"/>
  <c r="I164" i="4"/>
  <c r="BP165" i="7" l="1"/>
  <c r="BO165" i="7"/>
  <c r="BS165" i="7"/>
  <c r="BR165" i="7"/>
  <c r="BQ165" i="7"/>
  <c r="BN165" i="7"/>
  <c r="BM165" i="7"/>
  <c r="BY165" i="7"/>
  <c r="BM164" i="7"/>
  <c r="BY164" i="7"/>
  <c r="BS164" i="7"/>
  <c r="BQ164" i="7"/>
  <c r="BN164" i="7"/>
  <c r="BR164" i="7"/>
  <c r="BP164" i="7"/>
  <c r="BO164" i="7"/>
  <c r="Q114" i="14"/>
  <c r="BS163" i="7"/>
  <c r="BM163" i="7"/>
  <c r="BR163" i="7"/>
  <c r="BQ163" i="7"/>
  <c r="BO163" i="7"/>
  <c r="BN163" i="7"/>
  <c r="BY163" i="7"/>
  <c r="BP163" i="7"/>
  <c r="BI165" i="7"/>
  <c r="Q115" i="14"/>
  <c r="P115" i="14"/>
  <c r="BI163" i="7"/>
  <c r="BI164" i="7"/>
  <c r="Q116" i="14"/>
  <c r="P116" i="14"/>
  <c r="P114" i="14"/>
  <c r="BV81" i="13"/>
  <c r="BV80" i="13"/>
  <c r="BU80" i="13"/>
  <c r="BU81" i="13"/>
  <c r="BU79" i="13"/>
  <c r="BV79" i="13"/>
  <c r="U124" i="12"/>
  <c r="T124" i="12"/>
  <c r="U126" i="12"/>
  <c r="U125" i="12"/>
  <c r="T125" i="12"/>
  <c r="T126" i="12"/>
  <c r="AQ163" i="7"/>
  <c r="AQ164" i="7"/>
  <c r="AQ165" i="7"/>
  <c r="BT78" i="13"/>
  <c r="BT77" i="13"/>
  <c r="BT76" i="13"/>
  <c r="BT75" i="13"/>
  <c r="BT74" i="13"/>
  <c r="BT73" i="13"/>
  <c r="BT72" i="13"/>
  <c r="BT71" i="13"/>
  <c r="BT70" i="13"/>
  <c r="CA163" i="7" l="1"/>
  <c r="CA165" i="7"/>
  <c r="CA164" i="7"/>
  <c r="N111" i="14"/>
  <c r="O111" i="14"/>
  <c r="N112" i="14"/>
  <c r="O112" i="14"/>
  <c r="N113" i="14"/>
  <c r="O113" i="14"/>
  <c r="Q76" i="13"/>
  <c r="AP76" i="13"/>
  <c r="BL76" i="13"/>
  <c r="Q77" i="13"/>
  <c r="AP77" i="13"/>
  <c r="BL77" i="13"/>
  <c r="Q78" i="13"/>
  <c r="AP78" i="13"/>
  <c r="BL78" i="13"/>
  <c r="Y121" i="12"/>
  <c r="Z121" i="12"/>
  <c r="AA121" i="12"/>
  <c r="AE121" i="12"/>
  <c r="AF121" i="12"/>
  <c r="AG121" i="12"/>
  <c r="Y122" i="12"/>
  <c r="Z122" i="12"/>
  <c r="AA122" i="12"/>
  <c r="AE122" i="12"/>
  <c r="AF122" i="12"/>
  <c r="AG122" i="12"/>
  <c r="Y123" i="12"/>
  <c r="Z123" i="12"/>
  <c r="AA123" i="12"/>
  <c r="AE123" i="12"/>
  <c r="AF123" i="12"/>
  <c r="AG123" i="12"/>
  <c r="G121" i="12"/>
  <c r="K121" i="12"/>
  <c r="O121" i="12"/>
  <c r="S121" i="12"/>
  <c r="G122" i="12"/>
  <c r="K122" i="12"/>
  <c r="O122" i="12"/>
  <c r="S122" i="12"/>
  <c r="G123" i="12"/>
  <c r="K123" i="12"/>
  <c r="O123" i="12"/>
  <c r="S123" i="12"/>
  <c r="G159" i="8"/>
  <c r="G160" i="8"/>
  <c r="G161" i="8"/>
  <c r="AU160" i="7"/>
  <c r="BM160" i="7" s="1"/>
  <c r="AV160" i="7"/>
  <c r="BN160" i="7" s="1"/>
  <c r="AW160" i="7"/>
  <c r="BO160" i="7" s="1"/>
  <c r="AX160" i="7"/>
  <c r="BP160" i="7" s="1"/>
  <c r="AY160" i="7"/>
  <c r="BQ160" i="7" s="1"/>
  <c r="AZ160" i="7"/>
  <c r="BR160" i="7" s="1"/>
  <c r="BA160" i="7"/>
  <c r="BS160" i="7" s="1"/>
  <c r="BB160" i="7"/>
  <c r="BT160" i="7" s="1"/>
  <c r="BE160" i="7"/>
  <c r="BW160" i="7" s="1"/>
  <c r="BG160" i="7"/>
  <c r="BY160" i="7" s="1"/>
  <c r="AU161" i="7"/>
  <c r="AV161" i="7"/>
  <c r="AW161" i="7"/>
  <c r="AX161" i="7"/>
  <c r="AY161" i="7"/>
  <c r="AZ161" i="7"/>
  <c r="BA161" i="7"/>
  <c r="BB161" i="7"/>
  <c r="BT161" i="7" s="1"/>
  <c r="BE161" i="7"/>
  <c r="BW161" i="7" s="1"/>
  <c r="BG161" i="7"/>
  <c r="AU162" i="7"/>
  <c r="AV162" i="7"/>
  <c r="AW162" i="7"/>
  <c r="AX162" i="7"/>
  <c r="AY162" i="7"/>
  <c r="AZ162" i="7"/>
  <c r="BA162" i="7"/>
  <c r="BB162" i="7"/>
  <c r="BT162" i="7" s="1"/>
  <c r="BE162" i="7"/>
  <c r="BW162" i="7" s="1"/>
  <c r="BG162" i="7"/>
  <c r="Z160" i="7"/>
  <c r="AL160" i="7"/>
  <c r="AP160" i="7"/>
  <c r="Z161" i="7"/>
  <c r="AL161" i="7"/>
  <c r="AP161" i="7"/>
  <c r="Z162" i="7"/>
  <c r="AL162" i="7"/>
  <c r="AP162" i="7"/>
  <c r="H159" i="4"/>
  <c r="I159" i="4"/>
  <c r="H160" i="4"/>
  <c r="I160" i="4"/>
  <c r="H161" i="4"/>
  <c r="I161" i="4"/>
  <c r="BS162" i="7" l="1"/>
  <c r="BR162" i="7"/>
  <c r="BQ162" i="7"/>
  <c r="BP162" i="7"/>
  <c r="BM162" i="7"/>
  <c r="BN162" i="7"/>
  <c r="BO162" i="7"/>
  <c r="BY162" i="7"/>
  <c r="Q112" i="14"/>
  <c r="BQ161" i="7"/>
  <c r="BO161" i="7"/>
  <c r="BM161" i="7"/>
  <c r="BP161" i="7"/>
  <c r="BN161" i="7"/>
  <c r="BY161" i="7"/>
  <c r="BS161" i="7"/>
  <c r="BR161" i="7"/>
  <c r="CA160" i="7"/>
  <c r="T122" i="12"/>
  <c r="U122" i="12"/>
  <c r="Q113" i="14"/>
  <c r="BV77" i="13"/>
  <c r="BV76" i="13"/>
  <c r="BV78" i="13"/>
  <c r="BU77" i="13"/>
  <c r="BU76" i="13"/>
  <c r="BU78" i="13"/>
  <c r="U121" i="12"/>
  <c r="U123" i="12"/>
  <c r="T121" i="12"/>
  <c r="T123" i="12"/>
  <c r="BI160" i="7"/>
  <c r="BI162" i="7"/>
  <c r="BI161" i="7"/>
  <c r="AQ161" i="7"/>
  <c r="Q111" i="14"/>
  <c r="P113" i="14"/>
  <c r="P112" i="14"/>
  <c r="P111" i="14"/>
  <c r="AQ162" i="7"/>
  <c r="AQ160" i="7"/>
  <c r="CA162" i="7" l="1"/>
  <c r="CA161" i="7"/>
  <c r="H109" i="14"/>
  <c r="I109" i="14"/>
  <c r="N109" i="14"/>
  <c r="O109" i="14"/>
  <c r="H110" i="14"/>
  <c r="I110" i="14"/>
  <c r="N110" i="14"/>
  <c r="O110" i="14"/>
  <c r="Q74" i="13"/>
  <c r="AP74" i="13"/>
  <c r="BL74" i="13"/>
  <c r="Q75" i="13"/>
  <c r="AP75" i="13"/>
  <c r="BL75" i="13"/>
  <c r="Y119" i="12"/>
  <c r="Z119" i="12"/>
  <c r="AA119" i="12"/>
  <c r="AE119" i="12"/>
  <c r="AF119" i="12"/>
  <c r="AG119" i="12"/>
  <c r="Y120" i="12"/>
  <c r="Z120" i="12"/>
  <c r="AA120" i="12"/>
  <c r="AE120" i="12"/>
  <c r="AF120" i="12"/>
  <c r="AG120" i="12"/>
  <c r="G119" i="12"/>
  <c r="K119" i="12"/>
  <c r="O119" i="12"/>
  <c r="S119" i="12"/>
  <c r="G120" i="12"/>
  <c r="K120" i="12"/>
  <c r="O120" i="12"/>
  <c r="S120" i="12"/>
  <c r="G157" i="8"/>
  <c r="G158" i="8"/>
  <c r="AU158" i="7"/>
  <c r="BM158" i="7" s="1"/>
  <c r="AV158" i="7"/>
  <c r="BN158" i="7" s="1"/>
  <c r="AW158" i="7"/>
  <c r="BO158" i="7" s="1"/>
  <c r="AX158" i="7"/>
  <c r="BP158" i="7" s="1"/>
  <c r="AY158" i="7"/>
  <c r="BQ158" i="7" s="1"/>
  <c r="AZ158" i="7"/>
  <c r="BR158" i="7" s="1"/>
  <c r="BA158" i="7"/>
  <c r="BS158" i="7" s="1"/>
  <c r="BB158" i="7"/>
  <c r="BT158" i="7" s="1"/>
  <c r="BE158" i="7"/>
  <c r="BW158" i="7" s="1"/>
  <c r="BG158" i="7"/>
  <c r="BY158" i="7" s="1"/>
  <c r="AU159" i="7"/>
  <c r="AV159" i="7"/>
  <c r="AW159" i="7"/>
  <c r="AX159" i="7"/>
  <c r="AY159" i="7"/>
  <c r="AZ159" i="7"/>
  <c r="BA159" i="7"/>
  <c r="BB159" i="7"/>
  <c r="BE159" i="7"/>
  <c r="BG159" i="7"/>
  <c r="K158" i="7"/>
  <c r="Z158" i="7"/>
  <c r="AL158" i="7"/>
  <c r="AP158" i="7"/>
  <c r="K159" i="7"/>
  <c r="Z159" i="7"/>
  <c r="AL159" i="7"/>
  <c r="AP159" i="7"/>
  <c r="BM159" i="7" l="1"/>
  <c r="BN159" i="7"/>
  <c r="BT159" i="7"/>
  <c r="BY159" i="7"/>
  <c r="BW159" i="7"/>
  <c r="BS159" i="7"/>
  <c r="CA158" i="7"/>
  <c r="BR159" i="7"/>
  <c r="BQ159" i="7"/>
  <c r="BP159" i="7"/>
  <c r="BO159" i="7"/>
  <c r="T120" i="12"/>
  <c r="U120" i="12"/>
  <c r="Q109" i="14"/>
  <c r="P109" i="14"/>
  <c r="Q110" i="14"/>
  <c r="P110" i="14"/>
  <c r="BV75" i="13"/>
  <c r="BU74" i="13"/>
  <c r="U119" i="12"/>
  <c r="T119" i="12"/>
  <c r="AQ158" i="7"/>
  <c r="BI159" i="7"/>
  <c r="AQ159" i="7"/>
  <c r="BI158" i="7"/>
  <c r="BU75" i="13"/>
  <c r="BV74" i="13"/>
  <c r="CA159" i="7" l="1"/>
  <c r="H153" i="4"/>
  <c r="H157" i="4"/>
  <c r="I157" i="4"/>
  <c r="H158" i="4"/>
  <c r="I158" i="4"/>
  <c r="H152" i="4" l="1"/>
  <c r="AG114" i="12"/>
  <c r="AF114" i="12"/>
  <c r="AE114" i="12"/>
  <c r="AA114" i="12"/>
  <c r="Z114" i="12"/>
  <c r="Y114" i="12"/>
  <c r="I152" i="4"/>
  <c r="AW153" i="7"/>
  <c r="BO153" i="7" s="1"/>
  <c r="O108" i="14" l="1"/>
  <c r="N108" i="14"/>
  <c r="O107" i="14"/>
  <c r="N107" i="14"/>
  <c r="O106" i="14"/>
  <c r="N106" i="14"/>
  <c r="O105" i="14"/>
  <c r="N105" i="14"/>
  <c r="O104" i="14"/>
  <c r="N104" i="14"/>
  <c r="O103" i="14"/>
  <c r="N103" i="14"/>
  <c r="O102" i="14"/>
  <c r="N102" i="14"/>
  <c r="O101" i="14"/>
  <c r="N101" i="14"/>
  <c r="O100" i="14"/>
  <c r="N100" i="14"/>
  <c r="O99" i="14"/>
  <c r="N99" i="14"/>
  <c r="O98" i="14"/>
  <c r="N98" i="14"/>
  <c r="O97" i="14"/>
  <c r="N97" i="14"/>
  <c r="O96" i="14"/>
  <c r="N96" i="14"/>
  <c r="O95" i="14"/>
  <c r="N95" i="14"/>
  <c r="O94" i="14"/>
  <c r="N94" i="14"/>
  <c r="O93" i="14"/>
  <c r="N93" i="14"/>
  <c r="O92" i="14"/>
  <c r="N92" i="14"/>
  <c r="O91" i="14"/>
  <c r="N91" i="14"/>
  <c r="O90" i="14"/>
  <c r="N90" i="14"/>
  <c r="O89" i="14"/>
  <c r="N89" i="14"/>
  <c r="O88" i="14"/>
  <c r="N88" i="14"/>
  <c r="O87" i="14"/>
  <c r="N87" i="14"/>
  <c r="O86" i="14"/>
  <c r="N86" i="14"/>
  <c r="O85" i="14"/>
  <c r="N85" i="14"/>
  <c r="O84" i="14"/>
  <c r="N84" i="14"/>
  <c r="O83" i="14"/>
  <c r="N83" i="14"/>
  <c r="O82" i="14"/>
  <c r="N82" i="14"/>
  <c r="O81" i="14"/>
  <c r="N81" i="14"/>
  <c r="O80" i="14"/>
  <c r="N80" i="14"/>
  <c r="O79" i="14"/>
  <c r="N79" i="14"/>
  <c r="O78" i="14"/>
  <c r="N78" i="14"/>
  <c r="O77" i="14"/>
  <c r="N77" i="14"/>
  <c r="O76" i="14"/>
  <c r="N76" i="14"/>
  <c r="O75" i="14"/>
  <c r="N75" i="14"/>
  <c r="O74" i="14"/>
  <c r="N74" i="14"/>
  <c r="O73" i="14"/>
  <c r="N73" i="14"/>
  <c r="O72" i="14"/>
  <c r="N72" i="14"/>
  <c r="O71" i="14"/>
  <c r="N71" i="14"/>
  <c r="O70" i="14"/>
  <c r="N70" i="14"/>
  <c r="O69" i="14"/>
  <c r="N69" i="14"/>
  <c r="O68" i="14"/>
  <c r="N68" i="14"/>
  <c r="O67" i="14"/>
  <c r="N67" i="14"/>
  <c r="O66" i="14"/>
  <c r="N66" i="14"/>
  <c r="O65" i="14"/>
  <c r="N65" i="14"/>
  <c r="O64" i="14"/>
  <c r="N64" i="14"/>
  <c r="O63" i="14"/>
  <c r="N63" i="14"/>
  <c r="O62" i="14"/>
  <c r="N62" i="14"/>
  <c r="O61" i="14"/>
  <c r="N61" i="14"/>
  <c r="O60" i="14"/>
  <c r="N60" i="14"/>
  <c r="O59" i="14"/>
  <c r="N59" i="14"/>
  <c r="O58" i="14"/>
  <c r="N58" i="14"/>
  <c r="O57" i="14"/>
  <c r="N57" i="14"/>
  <c r="O56" i="14"/>
  <c r="N56" i="14"/>
  <c r="O55" i="14"/>
  <c r="N55" i="14"/>
  <c r="O54" i="14"/>
  <c r="N54" i="14"/>
  <c r="O53" i="14"/>
  <c r="N53" i="14"/>
  <c r="O52" i="14"/>
  <c r="N52" i="14"/>
  <c r="O51" i="14"/>
  <c r="N51" i="14"/>
  <c r="O50" i="14"/>
  <c r="N50" i="14"/>
  <c r="O49" i="14"/>
  <c r="N49" i="14"/>
  <c r="O48" i="14"/>
  <c r="N48" i="14"/>
  <c r="O47" i="14"/>
  <c r="N47" i="14"/>
  <c r="O46" i="14"/>
  <c r="N46" i="14"/>
  <c r="O45" i="14"/>
  <c r="N45" i="14"/>
  <c r="O44" i="14"/>
  <c r="N44" i="14"/>
  <c r="O43" i="14"/>
  <c r="N43" i="14"/>
  <c r="O42" i="14"/>
  <c r="N42" i="14"/>
  <c r="O41" i="14"/>
  <c r="N41" i="14"/>
  <c r="O40" i="14"/>
  <c r="N40" i="14"/>
  <c r="O39" i="14"/>
  <c r="N39" i="14"/>
  <c r="O38" i="14"/>
  <c r="N38" i="14"/>
  <c r="O37" i="14"/>
  <c r="N37" i="14"/>
  <c r="O36" i="14"/>
  <c r="N36" i="14"/>
  <c r="O35" i="14"/>
  <c r="N35" i="14"/>
  <c r="O34" i="14"/>
  <c r="N34" i="14"/>
  <c r="O33" i="14"/>
  <c r="N33" i="14"/>
  <c r="O32" i="14"/>
  <c r="N32" i="14"/>
  <c r="O31" i="14"/>
  <c r="N31" i="14"/>
  <c r="O30" i="14"/>
  <c r="N30" i="14"/>
  <c r="O29" i="14"/>
  <c r="N29" i="14"/>
  <c r="O28" i="14"/>
  <c r="N28" i="14"/>
  <c r="O27" i="14"/>
  <c r="N27" i="14"/>
  <c r="O26" i="14"/>
  <c r="N26" i="14"/>
  <c r="O25" i="14"/>
  <c r="N25" i="14"/>
  <c r="O24" i="14"/>
  <c r="N24" i="14"/>
  <c r="O23" i="14"/>
  <c r="N23" i="14"/>
  <c r="O22" i="14"/>
  <c r="N22" i="14"/>
  <c r="O21" i="14"/>
  <c r="N21" i="14"/>
  <c r="O20" i="14"/>
  <c r="N20" i="14"/>
  <c r="O19" i="14"/>
  <c r="N19" i="14"/>
  <c r="O18" i="14"/>
  <c r="N18" i="14"/>
  <c r="O17" i="14"/>
  <c r="N17" i="14"/>
  <c r="O16" i="14"/>
  <c r="N16" i="14"/>
  <c r="O15" i="14"/>
  <c r="N15" i="14"/>
  <c r="O14" i="14"/>
  <c r="N14" i="14"/>
  <c r="O13" i="14"/>
  <c r="N13" i="14"/>
  <c r="O12" i="14"/>
  <c r="N12" i="14"/>
  <c r="O11" i="14"/>
  <c r="N11" i="14"/>
  <c r="O10" i="14"/>
  <c r="N10" i="14"/>
  <c r="O9" i="14"/>
  <c r="N9" i="14"/>
  <c r="I108" i="14"/>
  <c r="H108" i="14"/>
  <c r="I107" i="14"/>
  <c r="H107" i="14"/>
  <c r="I106" i="14"/>
  <c r="Q106" i="14" s="1"/>
  <c r="H106" i="14"/>
  <c r="P106" i="14" s="1"/>
  <c r="I105" i="14"/>
  <c r="Q105" i="14" s="1"/>
  <c r="H105" i="14"/>
  <c r="I104" i="14"/>
  <c r="H104" i="14"/>
  <c r="I103" i="14"/>
  <c r="H103" i="14"/>
  <c r="I102" i="14"/>
  <c r="H102" i="14"/>
  <c r="I101" i="14"/>
  <c r="H101" i="14"/>
  <c r="I100" i="14"/>
  <c r="H100" i="14"/>
  <c r="I99" i="14"/>
  <c r="H99" i="14"/>
  <c r="I98" i="14"/>
  <c r="Q98" i="14" s="1"/>
  <c r="H98" i="14"/>
  <c r="P98" i="14" s="1"/>
  <c r="I97" i="14"/>
  <c r="H97" i="14"/>
  <c r="I96" i="14"/>
  <c r="H96" i="14"/>
  <c r="I95" i="14"/>
  <c r="H95" i="14"/>
  <c r="I94" i="14"/>
  <c r="H94" i="14"/>
  <c r="I93" i="14"/>
  <c r="H93" i="14"/>
  <c r="I92" i="14"/>
  <c r="H92" i="14"/>
  <c r="I91" i="14"/>
  <c r="H91" i="14"/>
  <c r="I90" i="14"/>
  <c r="Q90" i="14" s="1"/>
  <c r="H90" i="14"/>
  <c r="P90" i="14" s="1"/>
  <c r="I89" i="14"/>
  <c r="H89" i="14"/>
  <c r="I88" i="14"/>
  <c r="H88" i="14"/>
  <c r="I87" i="14"/>
  <c r="H87" i="14"/>
  <c r="I86" i="14"/>
  <c r="H86" i="14"/>
  <c r="I85" i="14"/>
  <c r="H85" i="14"/>
  <c r="I84" i="14"/>
  <c r="H84" i="14"/>
  <c r="I83" i="14"/>
  <c r="H83" i="14"/>
  <c r="I82" i="14"/>
  <c r="Q82" i="14" s="1"/>
  <c r="H82" i="14"/>
  <c r="P82" i="14" s="1"/>
  <c r="I81" i="14"/>
  <c r="H81" i="14"/>
  <c r="I80" i="14"/>
  <c r="H80" i="14"/>
  <c r="I79" i="14"/>
  <c r="H79" i="14"/>
  <c r="I78" i="14"/>
  <c r="H78" i="14"/>
  <c r="I77" i="14"/>
  <c r="H77" i="14"/>
  <c r="I76" i="14"/>
  <c r="H76" i="14"/>
  <c r="I75" i="14"/>
  <c r="H75" i="14"/>
  <c r="I74" i="14"/>
  <c r="H74" i="14"/>
  <c r="P74" i="14" s="1"/>
  <c r="I73" i="14"/>
  <c r="Q73" i="14" s="1"/>
  <c r="H73" i="14"/>
  <c r="I72" i="14"/>
  <c r="H72" i="14"/>
  <c r="I71" i="14"/>
  <c r="H71" i="14"/>
  <c r="I70" i="14"/>
  <c r="H70" i="14"/>
  <c r="I69" i="14"/>
  <c r="H69" i="14"/>
  <c r="I68" i="14"/>
  <c r="H68" i="14"/>
  <c r="I67" i="14"/>
  <c r="H67" i="14"/>
  <c r="I66" i="14"/>
  <c r="H66" i="14"/>
  <c r="P66" i="14" s="1"/>
  <c r="I65" i="14"/>
  <c r="Q65" i="14" s="1"/>
  <c r="H65" i="14"/>
  <c r="I64" i="14"/>
  <c r="H64" i="14"/>
  <c r="I63" i="14"/>
  <c r="H63" i="14"/>
  <c r="I62" i="14"/>
  <c r="H62" i="14"/>
  <c r="I61" i="14"/>
  <c r="H61" i="14"/>
  <c r="I60" i="14"/>
  <c r="H60" i="14"/>
  <c r="I59" i="14"/>
  <c r="H59" i="14"/>
  <c r="I58" i="14"/>
  <c r="H58" i="14"/>
  <c r="P58" i="14" s="1"/>
  <c r="I57" i="14"/>
  <c r="Q57" i="14" s="1"/>
  <c r="H57" i="14"/>
  <c r="I56" i="14"/>
  <c r="H56" i="14"/>
  <c r="I55" i="14"/>
  <c r="H55" i="14"/>
  <c r="I54" i="14"/>
  <c r="H54" i="14"/>
  <c r="I53" i="14"/>
  <c r="H53" i="14"/>
  <c r="I52" i="14"/>
  <c r="H52" i="14"/>
  <c r="I51" i="14"/>
  <c r="H51" i="14"/>
  <c r="I50" i="14"/>
  <c r="H50" i="14"/>
  <c r="P50" i="14" s="1"/>
  <c r="I49" i="14"/>
  <c r="Q49" i="14" s="1"/>
  <c r="H49" i="14"/>
  <c r="I48" i="14"/>
  <c r="H48" i="14"/>
  <c r="I47" i="14"/>
  <c r="H47" i="14"/>
  <c r="I46" i="14"/>
  <c r="H46" i="14"/>
  <c r="I45" i="14"/>
  <c r="H45" i="14"/>
  <c r="I44" i="14"/>
  <c r="Q44" i="14" s="1"/>
  <c r="H44" i="14"/>
  <c r="I43" i="14"/>
  <c r="Q43" i="14" s="1"/>
  <c r="H43" i="14"/>
  <c r="P43" i="14" s="1"/>
  <c r="I42" i="14"/>
  <c r="H42" i="14"/>
  <c r="P42" i="14" s="1"/>
  <c r="I41" i="14"/>
  <c r="Q41" i="14" s="1"/>
  <c r="H41" i="14"/>
  <c r="I40" i="14"/>
  <c r="H40" i="14"/>
  <c r="I39" i="14"/>
  <c r="H39" i="14"/>
  <c r="I38" i="14"/>
  <c r="H38" i="14"/>
  <c r="I37" i="14"/>
  <c r="H37" i="14"/>
  <c r="I36" i="14"/>
  <c r="Q36" i="14" s="1"/>
  <c r="H36" i="14"/>
  <c r="P36" i="14" s="1"/>
  <c r="I35" i="14"/>
  <c r="Q35" i="14" s="1"/>
  <c r="H35" i="14"/>
  <c r="P35" i="14" s="1"/>
  <c r="I34" i="14"/>
  <c r="H34" i="14"/>
  <c r="P34" i="14" s="1"/>
  <c r="I33" i="14"/>
  <c r="Q33" i="14" s="1"/>
  <c r="H33" i="14"/>
  <c r="I32" i="14"/>
  <c r="H32" i="14"/>
  <c r="I31" i="14"/>
  <c r="H31" i="14"/>
  <c r="I30" i="14"/>
  <c r="H30" i="14"/>
  <c r="I29" i="14"/>
  <c r="H29" i="14"/>
  <c r="I28" i="14"/>
  <c r="Q28" i="14" s="1"/>
  <c r="H28" i="14"/>
  <c r="P28" i="14" s="1"/>
  <c r="I27" i="14"/>
  <c r="Q27" i="14" s="1"/>
  <c r="H27" i="14"/>
  <c r="P27" i="14" s="1"/>
  <c r="I26" i="14"/>
  <c r="H26" i="14"/>
  <c r="P26" i="14" s="1"/>
  <c r="I25" i="14"/>
  <c r="Q25" i="14" s="1"/>
  <c r="H25" i="14"/>
  <c r="I24" i="14"/>
  <c r="H24" i="14"/>
  <c r="I23" i="14"/>
  <c r="H23" i="14"/>
  <c r="I22" i="14"/>
  <c r="H22" i="14"/>
  <c r="I21" i="14"/>
  <c r="H21" i="14"/>
  <c r="I20" i="14"/>
  <c r="Q20" i="14" s="1"/>
  <c r="H20" i="14"/>
  <c r="P20" i="14" s="1"/>
  <c r="I19" i="14"/>
  <c r="Q19" i="14" s="1"/>
  <c r="H19" i="14"/>
  <c r="P19" i="14" s="1"/>
  <c r="I18" i="14"/>
  <c r="H18" i="14"/>
  <c r="P18" i="14" s="1"/>
  <c r="I17" i="14"/>
  <c r="Q17" i="14" s="1"/>
  <c r="H17" i="14"/>
  <c r="I16" i="14"/>
  <c r="H16" i="14"/>
  <c r="I15" i="14"/>
  <c r="H15" i="14"/>
  <c r="I14" i="14"/>
  <c r="H14" i="14"/>
  <c r="I13" i="14"/>
  <c r="H13" i="14"/>
  <c r="I12" i="14"/>
  <c r="Q12" i="14" s="1"/>
  <c r="H12" i="14"/>
  <c r="P12" i="14" s="1"/>
  <c r="I11" i="14"/>
  <c r="Q11" i="14" s="1"/>
  <c r="H11" i="14"/>
  <c r="P11" i="14" s="1"/>
  <c r="I10" i="14"/>
  <c r="H10" i="14"/>
  <c r="P10" i="14" s="1"/>
  <c r="I9" i="14"/>
  <c r="Q9" i="14" s="1"/>
  <c r="H9" i="14"/>
  <c r="P44" i="14" l="1"/>
  <c r="Q48" i="14"/>
  <c r="Q64" i="14"/>
  <c r="Q45" i="14"/>
  <c r="Q53" i="14"/>
  <c r="Q61" i="14"/>
  <c r="Q69" i="14"/>
  <c r="Q77" i="14"/>
  <c r="P46" i="14"/>
  <c r="Q26" i="14"/>
  <c r="Q34" i="14"/>
  <c r="Q42" i="14"/>
  <c r="Q18" i="14"/>
  <c r="Q10" i="14"/>
  <c r="P47" i="14"/>
  <c r="P107" i="14"/>
  <c r="Q47" i="14"/>
  <c r="Q63" i="14"/>
  <c r="P48" i="14"/>
  <c r="P56" i="14"/>
  <c r="P64" i="14"/>
  <c r="P72" i="14"/>
  <c r="P9" i="14"/>
  <c r="P17" i="14"/>
  <c r="P25" i="14"/>
  <c r="P33" i="14"/>
  <c r="P41" i="14"/>
  <c r="P49" i="14"/>
  <c r="P57" i="14"/>
  <c r="P65" i="14"/>
  <c r="P73" i="14"/>
  <c r="P45" i="14"/>
  <c r="P53" i="14"/>
  <c r="P61" i="14"/>
  <c r="P69" i="14"/>
  <c r="P77" i="14"/>
  <c r="Q104" i="14"/>
  <c r="P104" i="14"/>
  <c r="P105" i="14"/>
  <c r="P103" i="14"/>
  <c r="Q87" i="14"/>
  <c r="Q103" i="14"/>
  <c r="P80" i="14"/>
  <c r="P88" i="14"/>
  <c r="P96" i="14"/>
  <c r="Q80" i="14"/>
  <c r="Q88" i="14"/>
  <c r="Q96" i="14"/>
  <c r="P81" i="14"/>
  <c r="P89" i="14"/>
  <c r="P97" i="14"/>
  <c r="Q81" i="14"/>
  <c r="Q89" i="14"/>
  <c r="Q97" i="14"/>
  <c r="P85" i="14"/>
  <c r="Q85" i="14"/>
  <c r="Q93" i="14"/>
  <c r="Q101" i="14"/>
  <c r="P101" i="14"/>
  <c r="P86" i="14"/>
  <c r="P94" i="14"/>
  <c r="P102" i="14"/>
  <c r="Q95" i="14"/>
  <c r="P95" i="14"/>
  <c r="P93" i="14"/>
  <c r="P87" i="14"/>
  <c r="Q66" i="14"/>
  <c r="Q50" i="14"/>
  <c r="Q58" i="14"/>
  <c r="Q74" i="14"/>
  <c r="P78" i="14"/>
  <c r="P79" i="14"/>
  <c r="Q55" i="14"/>
  <c r="Q79" i="14"/>
  <c r="P62" i="14"/>
  <c r="P71" i="14"/>
  <c r="Q71" i="14"/>
  <c r="P54" i="14"/>
  <c r="P63" i="14"/>
  <c r="Q56" i="14"/>
  <c r="Q72" i="14"/>
  <c r="P55" i="14"/>
  <c r="P70" i="14"/>
  <c r="P83" i="14"/>
  <c r="P67" i="14"/>
  <c r="P99" i="14"/>
  <c r="Q59" i="14"/>
  <c r="Q75" i="14"/>
  <c r="Q99" i="14"/>
  <c r="P52" i="14"/>
  <c r="P68" i="14"/>
  <c r="P76" i="14"/>
  <c r="P92" i="14"/>
  <c r="P100" i="14"/>
  <c r="P108" i="14"/>
  <c r="Q52" i="14"/>
  <c r="Q60" i="14"/>
  <c r="Q68" i="14"/>
  <c r="Q76" i="14"/>
  <c r="Q84" i="14"/>
  <c r="Q92" i="14"/>
  <c r="Q100" i="14"/>
  <c r="Q108" i="14"/>
  <c r="P51" i="14"/>
  <c r="P75" i="14"/>
  <c r="Q51" i="14"/>
  <c r="Q67" i="14"/>
  <c r="Q83" i="14"/>
  <c r="Q91" i="14"/>
  <c r="Q107" i="14"/>
  <c r="P60" i="14"/>
  <c r="P84" i="14"/>
  <c r="P59" i="14"/>
  <c r="P91" i="14"/>
  <c r="Q46" i="14"/>
  <c r="Q54" i="14"/>
  <c r="Q62" i="14"/>
  <c r="Q70" i="14"/>
  <c r="Q78" i="14"/>
  <c r="Q86" i="14"/>
  <c r="Q94" i="14"/>
  <c r="Q102" i="14"/>
  <c r="P21" i="14"/>
  <c r="P13" i="14"/>
  <c r="Q21" i="14"/>
  <c r="P29" i="14"/>
  <c r="Q13" i="14"/>
  <c r="Q29" i="14"/>
  <c r="Q37" i="14"/>
  <c r="P14" i="14"/>
  <c r="P22" i="14"/>
  <c r="P30" i="14"/>
  <c r="P38" i="14"/>
  <c r="Q14" i="14"/>
  <c r="Q30" i="14"/>
  <c r="P15" i="14"/>
  <c r="P31" i="14"/>
  <c r="P39" i="14"/>
  <c r="Q15" i="14"/>
  <c r="Q23" i="14"/>
  <c r="Q31" i="14"/>
  <c r="Q39" i="14"/>
  <c r="P37" i="14"/>
  <c r="Q22" i="14"/>
  <c r="Q38" i="14"/>
  <c r="P23" i="14"/>
  <c r="P16" i="14"/>
  <c r="P24" i="14"/>
  <c r="P32" i="14"/>
  <c r="P40" i="14"/>
  <c r="Q16" i="14"/>
  <c r="Q24" i="14"/>
  <c r="Q32" i="14"/>
  <c r="Q40" i="14"/>
  <c r="AU157" i="7" l="1"/>
  <c r="BM157" i="7" s="1"/>
  <c r="AU156" i="7"/>
  <c r="BM156" i="7" s="1"/>
  <c r="AU155" i="7"/>
  <c r="BM155" i="7" s="1"/>
  <c r="AU154" i="7"/>
  <c r="BM154" i="7" s="1"/>
  <c r="BT69" i="13"/>
  <c r="BT68" i="13"/>
  <c r="BT67" i="13"/>
  <c r="BT66" i="13"/>
  <c r="BT65" i="13"/>
  <c r="BT64" i="13"/>
  <c r="BT63" i="13"/>
  <c r="BT62" i="13"/>
  <c r="BT61" i="13"/>
  <c r="BT60" i="13"/>
  <c r="BT59" i="13"/>
  <c r="BT58" i="13"/>
  <c r="BT57" i="13"/>
  <c r="BT56" i="13"/>
  <c r="BT55" i="13"/>
  <c r="BT54" i="13"/>
  <c r="BT53" i="13"/>
  <c r="BT52" i="13"/>
  <c r="BT51" i="13"/>
  <c r="BT50" i="13"/>
  <c r="BT49" i="13"/>
  <c r="BT48" i="13"/>
  <c r="BT47" i="13"/>
  <c r="BT46" i="13"/>
  <c r="BT45" i="13"/>
  <c r="BT44" i="13"/>
  <c r="BT43" i="13"/>
  <c r="BT42" i="13"/>
  <c r="BT41" i="13"/>
  <c r="BT40" i="13"/>
  <c r="BT39" i="13"/>
  <c r="BT38" i="13"/>
  <c r="BT37" i="13"/>
  <c r="BT36" i="13"/>
  <c r="BT35" i="13"/>
  <c r="BT34" i="13"/>
  <c r="BT33" i="13"/>
  <c r="BT32" i="13"/>
  <c r="BT31" i="13"/>
  <c r="BT30" i="13"/>
  <c r="BT29" i="13"/>
  <c r="BT28" i="13"/>
  <c r="BT27" i="13"/>
  <c r="BT26" i="13"/>
  <c r="BT25" i="13"/>
  <c r="BT24" i="13"/>
  <c r="BT23" i="13"/>
  <c r="BT22" i="13"/>
  <c r="BT21" i="13"/>
  <c r="BT20" i="13"/>
  <c r="BT19" i="13"/>
  <c r="BT18" i="13"/>
  <c r="BT17" i="13"/>
  <c r="BT16" i="13"/>
  <c r="BT15" i="13"/>
  <c r="BT14" i="13"/>
  <c r="BT13" i="13"/>
  <c r="BT12" i="13"/>
  <c r="BT11" i="13"/>
  <c r="BT10" i="13"/>
  <c r="Q73" i="13"/>
  <c r="AP73" i="13"/>
  <c r="BL73" i="13"/>
  <c r="BV73" i="13" l="1"/>
  <c r="BU73" i="13"/>
  <c r="Y118" i="12"/>
  <c r="Z118" i="12"/>
  <c r="AA118" i="12"/>
  <c r="AE118" i="12"/>
  <c r="AF118" i="12"/>
  <c r="AG118" i="12"/>
  <c r="G156" i="8"/>
  <c r="AP157" i="7" l="1"/>
  <c r="AP156" i="7"/>
  <c r="AP155" i="7"/>
  <c r="AP154" i="7"/>
  <c r="AP153" i="7"/>
  <c r="AP152" i="7"/>
  <c r="AP151" i="7"/>
  <c r="AP150" i="7"/>
  <c r="AP149" i="7"/>
  <c r="AP148" i="7"/>
  <c r="AP147" i="7"/>
  <c r="AP146" i="7"/>
  <c r="AP145" i="7"/>
  <c r="AP144" i="7"/>
  <c r="AP143" i="7"/>
  <c r="AP142" i="7"/>
  <c r="AP141" i="7"/>
  <c r="AP140" i="7"/>
  <c r="AP139" i="7"/>
  <c r="AP138" i="7"/>
  <c r="AP137" i="7"/>
  <c r="AP136" i="7"/>
  <c r="AP135" i="7"/>
  <c r="AP134" i="7"/>
  <c r="AP133" i="7"/>
  <c r="AP132" i="7"/>
  <c r="AP131" i="7"/>
  <c r="AP130" i="7"/>
  <c r="AP129" i="7"/>
  <c r="AP128" i="7"/>
  <c r="AP127" i="7"/>
  <c r="AP126" i="7"/>
  <c r="AP125" i="7"/>
  <c r="AP124" i="7"/>
  <c r="AP123" i="7"/>
  <c r="AP122" i="7"/>
  <c r="AP121" i="7"/>
  <c r="AP120" i="7"/>
  <c r="AP119" i="7"/>
  <c r="AP118" i="7"/>
  <c r="AP117" i="7"/>
  <c r="AP116" i="7"/>
  <c r="AP115" i="7"/>
  <c r="AP114" i="7"/>
  <c r="AP113" i="7"/>
  <c r="AP112" i="7"/>
  <c r="AP111" i="7"/>
  <c r="AP110" i="7"/>
  <c r="AP109" i="7"/>
  <c r="AP108" i="7"/>
  <c r="AP107" i="7"/>
  <c r="AP106" i="7"/>
  <c r="AP105" i="7"/>
  <c r="AP104" i="7"/>
  <c r="AP103" i="7"/>
  <c r="AP102" i="7"/>
  <c r="AP101" i="7"/>
  <c r="AP100" i="7"/>
  <c r="AP99" i="7"/>
  <c r="AP98" i="7"/>
  <c r="AP97" i="7"/>
  <c r="AP96" i="7"/>
  <c r="AP95" i="7"/>
  <c r="AP94" i="7"/>
  <c r="AP93" i="7"/>
  <c r="AP92" i="7"/>
  <c r="AP91" i="7"/>
  <c r="AP90" i="7"/>
  <c r="AP89" i="7"/>
  <c r="AP88" i="7"/>
  <c r="AP87" i="7"/>
  <c r="AP86" i="7"/>
  <c r="AP85" i="7"/>
  <c r="AP84" i="7"/>
  <c r="AP83" i="7"/>
  <c r="AP82" i="7"/>
  <c r="AP81" i="7"/>
  <c r="AP80" i="7"/>
  <c r="AP79" i="7"/>
  <c r="AP78" i="7"/>
  <c r="AP77" i="7"/>
  <c r="AP76" i="7"/>
  <c r="AP75" i="7"/>
  <c r="AP74" i="7"/>
  <c r="AP73" i="7"/>
  <c r="AP72" i="7"/>
  <c r="AP71" i="7"/>
  <c r="AP70" i="7"/>
  <c r="AP69" i="7"/>
  <c r="AP68" i="7"/>
  <c r="AP67" i="7"/>
  <c r="AP66" i="7"/>
  <c r="AP65" i="7"/>
  <c r="AP64" i="7"/>
  <c r="AP63" i="7"/>
  <c r="AP62" i="7"/>
  <c r="AP61" i="7"/>
  <c r="AP60" i="7"/>
  <c r="AP59" i="7"/>
  <c r="AP58" i="7"/>
  <c r="AP57" i="7"/>
  <c r="AP56" i="7"/>
  <c r="AP55" i="7"/>
  <c r="AP54" i="7"/>
  <c r="AP53" i="7"/>
  <c r="AP52" i="7"/>
  <c r="AP51" i="7"/>
  <c r="AP50" i="7"/>
  <c r="AP49" i="7"/>
  <c r="AP48" i="7"/>
  <c r="AP47" i="7"/>
  <c r="AP46" i="7"/>
  <c r="AP45" i="7"/>
  <c r="AP44" i="7"/>
  <c r="AP43" i="7"/>
  <c r="AP42" i="7"/>
  <c r="AP41" i="7"/>
  <c r="AP40" i="7"/>
  <c r="AP39" i="7"/>
  <c r="AP38" i="7"/>
  <c r="AP37" i="7"/>
  <c r="AP36" i="7"/>
  <c r="AP35" i="7"/>
  <c r="AP34" i="7"/>
  <c r="AP33" i="7"/>
  <c r="AP32" i="7"/>
  <c r="AP31" i="7"/>
  <c r="AP30" i="7"/>
  <c r="AP29" i="7"/>
  <c r="AP28" i="7"/>
  <c r="AP27" i="7"/>
  <c r="AP26" i="7"/>
  <c r="AP25" i="7"/>
  <c r="AP24" i="7"/>
  <c r="AP23" i="7"/>
  <c r="AP22" i="7"/>
  <c r="AP21" i="7"/>
  <c r="AP20" i="7"/>
  <c r="AP19" i="7"/>
  <c r="AP18" i="7"/>
  <c r="AP17" i="7"/>
  <c r="AP16" i="7"/>
  <c r="AP15" i="7"/>
  <c r="AP14" i="7"/>
  <c r="AP13" i="7"/>
  <c r="AP12" i="7"/>
  <c r="AP11" i="7"/>
  <c r="AP10" i="7"/>
  <c r="AP9" i="7"/>
  <c r="AV157" i="7"/>
  <c r="BN157" i="7" s="1"/>
  <c r="AW157" i="7"/>
  <c r="BO157" i="7" s="1"/>
  <c r="AX157" i="7"/>
  <c r="BP157" i="7" s="1"/>
  <c r="AY157" i="7"/>
  <c r="BQ157" i="7" s="1"/>
  <c r="AZ157" i="7"/>
  <c r="BR157" i="7" s="1"/>
  <c r="BA157" i="7"/>
  <c r="BS157" i="7" s="1"/>
  <c r="BB157" i="7"/>
  <c r="BT157" i="7" s="1"/>
  <c r="BE157" i="7"/>
  <c r="BW157" i="7" s="1"/>
  <c r="BG157" i="7"/>
  <c r="BY157" i="7" s="1"/>
  <c r="K157" i="7"/>
  <c r="Z157" i="7"/>
  <c r="AL157" i="7"/>
  <c r="G118" i="12"/>
  <c r="K118" i="12"/>
  <c r="O118" i="12"/>
  <c r="S118" i="12"/>
  <c r="CA157" i="7" l="1"/>
  <c r="U118" i="12"/>
  <c r="T118" i="12"/>
  <c r="BI157" i="7"/>
  <c r="AQ157" i="7"/>
  <c r="H156" i="4" l="1"/>
  <c r="I156" i="4"/>
  <c r="BL72" i="13" l="1"/>
  <c r="BL71" i="13"/>
  <c r="BL70" i="13"/>
  <c r="Q70" i="13"/>
  <c r="AP70" i="13"/>
  <c r="Q71" i="13"/>
  <c r="AP71" i="13"/>
  <c r="Q72" i="13"/>
  <c r="AP72" i="13"/>
  <c r="AG116" i="12"/>
  <c r="AF116" i="12"/>
  <c r="AE116" i="12"/>
  <c r="AG115" i="12"/>
  <c r="AF115" i="12"/>
  <c r="AE115" i="12"/>
  <c r="AA117" i="12"/>
  <c r="Z117" i="12"/>
  <c r="Y117" i="12"/>
  <c r="AA116" i="12"/>
  <c r="Z116" i="12"/>
  <c r="Y116" i="12"/>
  <c r="AA115" i="12"/>
  <c r="Z115" i="12"/>
  <c r="Y115" i="12"/>
  <c r="S114" i="12"/>
  <c r="S113" i="12"/>
  <c r="S112" i="12"/>
  <c r="S111" i="12"/>
  <c r="S110" i="12"/>
  <c r="S109" i="12"/>
  <c r="S108" i="12"/>
  <c r="S107" i="12"/>
  <c r="S106" i="12"/>
  <c r="S105" i="12"/>
  <c r="S104" i="12"/>
  <c r="S103" i="12"/>
  <c r="S102" i="12"/>
  <c r="S101" i="12"/>
  <c r="S100" i="12"/>
  <c r="S99" i="12"/>
  <c r="S98" i="12"/>
  <c r="S97" i="12"/>
  <c r="S96" i="12"/>
  <c r="S95" i="12"/>
  <c r="S94" i="12"/>
  <c r="S93" i="12"/>
  <c r="S92" i="12"/>
  <c r="S91" i="12"/>
  <c r="S90" i="12"/>
  <c r="S89" i="12"/>
  <c r="S88" i="12"/>
  <c r="S87" i="12"/>
  <c r="S86" i="12"/>
  <c r="S85" i="12"/>
  <c r="S84" i="12"/>
  <c r="S83" i="12"/>
  <c r="S82" i="12"/>
  <c r="S81" i="12"/>
  <c r="S80" i="12"/>
  <c r="S79" i="12"/>
  <c r="S78" i="12"/>
  <c r="S77" i="12"/>
  <c r="S76" i="12"/>
  <c r="S75" i="12"/>
  <c r="S74" i="12"/>
  <c r="S73" i="12"/>
  <c r="S72" i="12"/>
  <c r="S71" i="12"/>
  <c r="S70" i="12"/>
  <c r="S69" i="12"/>
  <c r="S68" i="12"/>
  <c r="S67" i="12"/>
  <c r="S66" i="12"/>
  <c r="S65" i="12"/>
  <c r="S64" i="12"/>
  <c r="S63" i="12"/>
  <c r="S62" i="12"/>
  <c r="S61" i="12"/>
  <c r="S60" i="12"/>
  <c r="S59" i="12"/>
  <c r="S58" i="12"/>
  <c r="S57" i="12"/>
  <c r="S56" i="12"/>
  <c r="S55" i="12"/>
  <c r="S54" i="12"/>
  <c r="S53" i="12"/>
  <c r="S52" i="12"/>
  <c r="S51" i="12"/>
  <c r="S50" i="12"/>
  <c r="S49" i="12"/>
  <c r="S48" i="12"/>
  <c r="S47" i="12"/>
  <c r="S46" i="12"/>
  <c r="S45" i="12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117" i="12"/>
  <c r="S116" i="12"/>
  <c r="S115" i="12"/>
  <c r="G115" i="12"/>
  <c r="K115" i="12"/>
  <c r="O115" i="12"/>
  <c r="G116" i="12"/>
  <c r="K116" i="12"/>
  <c r="O116" i="12"/>
  <c r="G117" i="12"/>
  <c r="K117" i="12"/>
  <c r="O117" i="12"/>
  <c r="G153" i="8"/>
  <c r="G154" i="8"/>
  <c r="G155" i="8"/>
  <c r="BA156" i="7"/>
  <c r="BS156" i="7" s="1"/>
  <c r="BA155" i="7"/>
  <c r="BS155" i="7" s="1"/>
  <c r="BA154" i="7"/>
  <c r="BS154" i="7" s="1"/>
  <c r="AW156" i="7"/>
  <c r="BO156" i="7" s="1"/>
  <c r="AW155" i="7"/>
  <c r="BO155" i="7" s="1"/>
  <c r="AW154" i="7"/>
  <c r="BO154" i="7" s="1"/>
  <c r="AV154" i="7"/>
  <c r="BN154" i="7" s="1"/>
  <c r="AX154" i="7"/>
  <c r="BP154" i="7" s="1"/>
  <c r="AY154" i="7"/>
  <c r="BQ154" i="7" s="1"/>
  <c r="AZ154" i="7"/>
  <c r="BR154" i="7" s="1"/>
  <c r="BB154" i="7"/>
  <c r="BT154" i="7" s="1"/>
  <c r="BE154" i="7"/>
  <c r="BW154" i="7" s="1"/>
  <c r="BG154" i="7"/>
  <c r="BY154" i="7" s="1"/>
  <c r="AV155" i="7"/>
  <c r="BN155" i="7" s="1"/>
  <c r="AX155" i="7"/>
  <c r="BP155" i="7" s="1"/>
  <c r="AY155" i="7"/>
  <c r="BQ155" i="7" s="1"/>
  <c r="AZ155" i="7"/>
  <c r="BR155" i="7" s="1"/>
  <c r="BB155" i="7"/>
  <c r="BT155" i="7" s="1"/>
  <c r="BE155" i="7"/>
  <c r="BW155" i="7" s="1"/>
  <c r="BG155" i="7"/>
  <c r="BY155" i="7" s="1"/>
  <c r="AV156" i="7"/>
  <c r="BN156" i="7" s="1"/>
  <c r="AX156" i="7"/>
  <c r="BP156" i="7" s="1"/>
  <c r="AY156" i="7"/>
  <c r="BQ156" i="7" s="1"/>
  <c r="AZ156" i="7"/>
  <c r="BR156" i="7" s="1"/>
  <c r="BB156" i="7"/>
  <c r="BT156" i="7" s="1"/>
  <c r="BE156" i="7"/>
  <c r="BW156" i="7" s="1"/>
  <c r="BG156" i="7"/>
  <c r="BY156" i="7" s="1"/>
  <c r="K154" i="7"/>
  <c r="Z154" i="7"/>
  <c r="AL154" i="7"/>
  <c r="K155" i="7"/>
  <c r="Z155" i="7"/>
  <c r="AL155" i="7"/>
  <c r="K156" i="7"/>
  <c r="Z156" i="7"/>
  <c r="AL156" i="7"/>
  <c r="I155" i="4"/>
  <c r="I154" i="4"/>
  <c r="I153" i="4"/>
  <c r="H155" i="4"/>
  <c r="H154" i="4"/>
  <c r="CA155" i="7" l="1"/>
  <c r="CA156" i="7"/>
  <c r="CA154" i="7"/>
  <c r="BV72" i="13"/>
  <c r="BV71" i="13"/>
  <c r="BV70" i="13"/>
  <c r="BU71" i="13"/>
  <c r="BU70" i="13"/>
  <c r="BU72" i="13"/>
  <c r="U116" i="12"/>
  <c r="U115" i="12"/>
  <c r="T117" i="12"/>
  <c r="T116" i="12"/>
  <c r="U117" i="12"/>
  <c r="T115" i="12"/>
  <c r="AQ155" i="7"/>
  <c r="AQ154" i="7"/>
  <c r="AQ156" i="7"/>
  <c r="BI155" i="7"/>
  <c r="BI156" i="7"/>
  <c r="BI154" i="7"/>
  <c r="BL69" i="13"/>
  <c r="Q67" i="13" l="1"/>
  <c r="AP67" i="13"/>
  <c r="BL67" i="13"/>
  <c r="Q68" i="13"/>
  <c r="AP68" i="13"/>
  <c r="BL68" i="13"/>
  <c r="Q69" i="13"/>
  <c r="AP69" i="13"/>
  <c r="Y112" i="12"/>
  <c r="Z112" i="12"/>
  <c r="AA112" i="12"/>
  <c r="AE112" i="12"/>
  <c r="AF112" i="12"/>
  <c r="AG112" i="12"/>
  <c r="Y113" i="12"/>
  <c r="Z113" i="12"/>
  <c r="AA113" i="12"/>
  <c r="AE113" i="12"/>
  <c r="AF113" i="12"/>
  <c r="AG113" i="12"/>
  <c r="G112" i="12"/>
  <c r="K112" i="12"/>
  <c r="O112" i="12"/>
  <c r="G113" i="12"/>
  <c r="K113" i="12"/>
  <c r="O113" i="12"/>
  <c r="G114" i="12"/>
  <c r="K114" i="12"/>
  <c r="O114" i="12"/>
  <c r="G150" i="8"/>
  <c r="G151" i="8"/>
  <c r="G152" i="8"/>
  <c r="AU151" i="7"/>
  <c r="BM151" i="7" s="1"/>
  <c r="AV151" i="7"/>
  <c r="BN151" i="7" s="1"/>
  <c r="AW151" i="7"/>
  <c r="BO151" i="7" s="1"/>
  <c r="AX151" i="7"/>
  <c r="BP151" i="7" s="1"/>
  <c r="AY151" i="7"/>
  <c r="BQ151" i="7" s="1"/>
  <c r="AZ151" i="7"/>
  <c r="BR151" i="7" s="1"/>
  <c r="BA151" i="7"/>
  <c r="BS151" i="7" s="1"/>
  <c r="BB151" i="7"/>
  <c r="BT151" i="7" s="1"/>
  <c r="BE151" i="7"/>
  <c r="BW151" i="7" s="1"/>
  <c r="BG151" i="7"/>
  <c r="BY151" i="7" s="1"/>
  <c r="AU152" i="7"/>
  <c r="BM152" i="7" s="1"/>
  <c r="AV152" i="7"/>
  <c r="BN152" i="7" s="1"/>
  <c r="AW152" i="7"/>
  <c r="BO152" i="7" s="1"/>
  <c r="AX152" i="7"/>
  <c r="BP152" i="7" s="1"/>
  <c r="AY152" i="7"/>
  <c r="BQ152" i="7" s="1"/>
  <c r="AZ152" i="7"/>
  <c r="BR152" i="7" s="1"/>
  <c r="BA152" i="7"/>
  <c r="BS152" i="7" s="1"/>
  <c r="BB152" i="7"/>
  <c r="BT152" i="7" s="1"/>
  <c r="BE152" i="7"/>
  <c r="BW152" i="7" s="1"/>
  <c r="BG152" i="7"/>
  <c r="BY152" i="7" s="1"/>
  <c r="AU153" i="7"/>
  <c r="BM153" i="7" s="1"/>
  <c r="AV153" i="7"/>
  <c r="BN153" i="7" s="1"/>
  <c r="AX153" i="7"/>
  <c r="BP153" i="7" s="1"/>
  <c r="AY153" i="7"/>
  <c r="BQ153" i="7" s="1"/>
  <c r="AZ153" i="7"/>
  <c r="BR153" i="7" s="1"/>
  <c r="BA153" i="7"/>
  <c r="BS153" i="7" s="1"/>
  <c r="BB153" i="7"/>
  <c r="BT153" i="7" s="1"/>
  <c r="BE153" i="7"/>
  <c r="BW153" i="7" s="1"/>
  <c r="BG153" i="7"/>
  <c r="BY153" i="7" s="1"/>
  <c r="K151" i="7"/>
  <c r="Z151" i="7"/>
  <c r="AL151" i="7"/>
  <c r="K152" i="7"/>
  <c r="Z152" i="7"/>
  <c r="AL152" i="7"/>
  <c r="K153" i="7"/>
  <c r="Z153" i="7"/>
  <c r="AL153" i="7"/>
  <c r="H150" i="4"/>
  <c r="I150" i="4"/>
  <c r="H151" i="4"/>
  <c r="I151" i="4"/>
  <c r="AQ152" i="7" l="1"/>
  <c r="CA153" i="7"/>
  <c r="CA152" i="7"/>
  <c r="CA151" i="7"/>
  <c r="U112" i="12"/>
  <c r="T112" i="12"/>
  <c r="AQ151" i="7"/>
  <c r="U114" i="12"/>
  <c r="T114" i="12"/>
  <c r="AQ153" i="7"/>
  <c r="T113" i="12"/>
  <c r="U113" i="12"/>
  <c r="BU69" i="13"/>
  <c r="BV68" i="13"/>
  <c r="BU68" i="13"/>
  <c r="BV67" i="13"/>
  <c r="BV69" i="13"/>
  <c r="BU67" i="13"/>
  <c r="BI152" i="7"/>
  <c r="BI151" i="7"/>
  <c r="BI153" i="7"/>
  <c r="AE103" i="12" l="1"/>
  <c r="Q64" i="13" l="1"/>
  <c r="AP64" i="13"/>
  <c r="BL64" i="13"/>
  <c r="Q65" i="13"/>
  <c r="AP65" i="13"/>
  <c r="BL65" i="13"/>
  <c r="Q66" i="13"/>
  <c r="AP66" i="13"/>
  <c r="BL66" i="13"/>
  <c r="Y109" i="12"/>
  <c r="Z109" i="12"/>
  <c r="AA109" i="12"/>
  <c r="AE109" i="12"/>
  <c r="AF109" i="12"/>
  <c r="AG109" i="12"/>
  <c r="Y110" i="12"/>
  <c r="Z110" i="12"/>
  <c r="AA110" i="12"/>
  <c r="AE110" i="12"/>
  <c r="AF110" i="12"/>
  <c r="AG110" i="12"/>
  <c r="Y111" i="12"/>
  <c r="Z111" i="12"/>
  <c r="AA111" i="12"/>
  <c r="AE111" i="12"/>
  <c r="AF111" i="12"/>
  <c r="AG111" i="12"/>
  <c r="G109" i="12"/>
  <c r="K109" i="12"/>
  <c r="O109" i="12"/>
  <c r="G110" i="12"/>
  <c r="K110" i="12"/>
  <c r="O110" i="12"/>
  <c r="G111" i="12"/>
  <c r="K111" i="12"/>
  <c r="O111" i="12"/>
  <c r="G147" i="8"/>
  <c r="G148" i="8"/>
  <c r="G149" i="8"/>
  <c r="AU148" i="7"/>
  <c r="BM148" i="7" s="1"/>
  <c r="AV148" i="7"/>
  <c r="BN148" i="7" s="1"/>
  <c r="AW148" i="7"/>
  <c r="BO148" i="7" s="1"/>
  <c r="AX148" i="7"/>
  <c r="BP148" i="7" s="1"/>
  <c r="AY148" i="7"/>
  <c r="BQ148" i="7" s="1"/>
  <c r="AZ148" i="7"/>
  <c r="BR148" i="7" s="1"/>
  <c r="BA148" i="7"/>
  <c r="BS148" i="7" s="1"/>
  <c r="BB148" i="7"/>
  <c r="BT148" i="7" s="1"/>
  <c r="BE148" i="7"/>
  <c r="BW148" i="7" s="1"/>
  <c r="BG148" i="7"/>
  <c r="BY148" i="7" s="1"/>
  <c r="AU149" i="7"/>
  <c r="BM149" i="7" s="1"/>
  <c r="AV149" i="7"/>
  <c r="BN149" i="7" s="1"/>
  <c r="AW149" i="7"/>
  <c r="BO149" i="7" s="1"/>
  <c r="AX149" i="7"/>
  <c r="BP149" i="7" s="1"/>
  <c r="AY149" i="7"/>
  <c r="BQ149" i="7" s="1"/>
  <c r="AZ149" i="7"/>
  <c r="BR149" i="7" s="1"/>
  <c r="BA149" i="7"/>
  <c r="BS149" i="7" s="1"/>
  <c r="BB149" i="7"/>
  <c r="BT149" i="7" s="1"/>
  <c r="BE149" i="7"/>
  <c r="BW149" i="7" s="1"/>
  <c r="BG149" i="7"/>
  <c r="BY149" i="7" s="1"/>
  <c r="AU150" i="7"/>
  <c r="BM150" i="7" s="1"/>
  <c r="AV150" i="7"/>
  <c r="BN150" i="7" s="1"/>
  <c r="AW150" i="7"/>
  <c r="BO150" i="7" s="1"/>
  <c r="AX150" i="7"/>
  <c r="BP150" i="7" s="1"/>
  <c r="AY150" i="7"/>
  <c r="BQ150" i="7" s="1"/>
  <c r="AZ150" i="7"/>
  <c r="BR150" i="7" s="1"/>
  <c r="BA150" i="7"/>
  <c r="BS150" i="7" s="1"/>
  <c r="BB150" i="7"/>
  <c r="BT150" i="7" s="1"/>
  <c r="BE150" i="7"/>
  <c r="BW150" i="7" s="1"/>
  <c r="BG150" i="7"/>
  <c r="BY150" i="7" s="1"/>
  <c r="K148" i="7"/>
  <c r="Z148" i="7"/>
  <c r="AL148" i="7"/>
  <c r="K149" i="7"/>
  <c r="Z149" i="7"/>
  <c r="AL149" i="7"/>
  <c r="K150" i="7"/>
  <c r="Z150" i="7"/>
  <c r="AL150" i="7"/>
  <c r="H147" i="4"/>
  <c r="I147" i="4"/>
  <c r="H148" i="4"/>
  <c r="I148" i="4"/>
  <c r="H149" i="4"/>
  <c r="I149" i="4"/>
  <c r="U110" i="12" l="1"/>
  <c r="CA150" i="7"/>
  <c r="CA148" i="7"/>
  <c r="CA149" i="7"/>
  <c r="T111" i="12"/>
  <c r="BV65" i="13"/>
  <c r="U109" i="12"/>
  <c r="T109" i="12"/>
  <c r="U111" i="12"/>
  <c r="T110" i="12"/>
  <c r="AQ150" i="7"/>
  <c r="AQ148" i="7"/>
  <c r="AQ149" i="7"/>
  <c r="BU65" i="13"/>
  <c r="BV64" i="13"/>
  <c r="BV66" i="13"/>
  <c r="BU64" i="13"/>
  <c r="BU66" i="13"/>
  <c r="BI148" i="7"/>
  <c r="BI150" i="7"/>
  <c r="BI149" i="7"/>
  <c r="Q61" i="13" l="1"/>
  <c r="AP61" i="13"/>
  <c r="BL61" i="13"/>
  <c r="Q62" i="13"/>
  <c r="AP62" i="13"/>
  <c r="BL62" i="13"/>
  <c r="Q63" i="13"/>
  <c r="AP63" i="13"/>
  <c r="BL63" i="13"/>
  <c r="Y106" i="12"/>
  <c r="Z106" i="12"/>
  <c r="AA106" i="12"/>
  <c r="AE106" i="12"/>
  <c r="AF106" i="12"/>
  <c r="AG106" i="12"/>
  <c r="Y107" i="12"/>
  <c r="Z107" i="12"/>
  <c r="AA107" i="12"/>
  <c r="AE107" i="12"/>
  <c r="AF107" i="12"/>
  <c r="AG107" i="12"/>
  <c r="Y108" i="12"/>
  <c r="Z108" i="12"/>
  <c r="AA108" i="12"/>
  <c r="AE108" i="12"/>
  <c r="AF108" i="12"/>
  <c r="AG108" i="12"/>
  <c r="G106" i="12"/>
  <c r="K106" i="12"/>
  <c r="O106" i="12"/>
  <c r="G107" i="12"/>
  <c r="K107" i="12"/>
  <c r="O107" i="12"/>
  <c r="G108" i="12"/>
  <c r="K108" i="12"/>
  <c r="O108" i="12"/>
  <c r="G144" i="8"/>
  <c r="G145" i="8"/>
  <c r="G146" i="8"/>
  <c r="AU145" i="7"/>
  <c r="BM145" i="7" s="1"/>
  <c r="AV145" i="7"/>
  <c r="BN145" i="7" s="1"/>
  <c r="AW145" i="7"/>
  <c r="BO145" i="7" s="1"/>
  <c r="AX145" i="7"/>
  <c r="BP145" i="7" s="1"/>
  <c r="AY145" i="7"/>
  <c r="BQ145" i="7" s="1"/>
  <c r="AZ145" i="7"/>
  <c r="BR145" i="7" s="1"/>
  <c r="BA145" i="7"/>
  <c r="BS145" i="7" s="1"/>
  <c r="BB145" i="7"/>
  <c r="BT145" i="7" s="1"/>
  <c r="BE145" i="7"/>
  <c r="BW145" i="7" s="1"/>
  <c r="BG145" i="7"/>
  <c r="BY145" i="7" s="1"/>
  <c r="AU146" i="7"/>
  <c r="BM146" i="7" s="1"/>
  <c r="AV146" i="7"/>
  <c r="BN146" i="7" s="1"/>
  <c r="AW146" i="7"/>
  <c r="BO146" i="7" s="1"/>
  <c r="AX146" i="7"/>
  <c r="BP146" i="7" s="1"/>
  <c r="AY146" i="7"/>
  <c r="BQ146" i="7" s="1"/>
  <c r="AZ146" i="7"/>
  <c r="BR146" i="7" s="1"/>
  <c r="BA146" i="7"/>
  <c r="BS146" i="7" s="1"/>
  <c r="BB146" i="7"/>
  <c r="BT146" i="7" s="1"/>
  <c r="BE146" i="7"/>
  <c r="BW146" i="7" s="1"/>
  <c r="BG146" i="7"/>
  <c r="BY146" i="7" s="1"/>
  <c r="AU147" i="7"/>
  <c r="BM147" i="7" s="1"/>
  <c r="AV147" i="7"/>
  <c r="BN147" i="7" s="1"/>
  <c r="AW147" i="7"/>
  <c r="BO147" i="7" s="1"/>
  <c r="AX147" i="7"/>
  <c r="BP147" i="7" s="1"/>
  <c r="AY147" i="7"/>
  <c r="BQ147" i="7" s="1"/>
  <c r="AZ147" i="7"/>
  <c r="BR147" i="7" s="1"/>
  <c r="BA147" i="7"/>
  <c r="BS147" i="7" s="1"/>
  <c r="BB147" i="7"/>
  <c r="BT147" i="7" s="1"/>
  <c r="BE147" i="7"/>
  <c r="BW147" i="7" s="1"/>
  <c r="BG147" i="7"/>
  <c r="BY147" i="7" s="1"/>
  <c r="K145" i="7"/>
  <c r="Z145" i="7"/>
  <c r="AL145" i="7"/>
  <c r="K146" i="7"/>
  <c r="Z146" i="7"/>
  <c r="AL146" i="7"/>
  <c r="K147" i="7"/>
  <c r="Z147" i="7"/>
  <c r="AL147" i="7"/>
  <c r="H144" i="4"/>
  <c r="I144" i="4"/>
  <c r="H145" i="4"/>
  <c r="I145" i="4"/>
  <c r="H146" i="4"/>
  <c r="I146" i="4"/>
  <c r="CA145" i="7" l="1"/>
  <c r="CA147" i="7"/>
  <c r="CA146" i="7"/>
  <c r="U106" i="12"/>
  <c r="T108" i="12"/>
  <c r="BV62" i="13"/>
  <c r="U108" i="12"/>
  <c r="U107" i="12"/>
  <c r="T106" i="12"/>
  <c r="T107" i="12"/>
  <c r="AQ146" i="7"/>
  <c r="AQ145" i="7"/>
  <c r="AQ147" i="7"/>
  <c r="BU62" i="13"/>
  <c r="BV61" i="13"/>
  <c r="BV63" i="13"/>
  <c r="BU61" i="13"/>
  <c r="BU63" i="13"/>
  <c r="BI146" i="7"/>
  <c r="BI147" i="7"/>
  <c r="BI145" i="7"/>
  <c r="K144" i="7" l="1"/>
  <c r="K143" i="7"/>
  <c r="K142" i="7"/>
  <c r="K141" i="7"/>
  <c r="K140" i="7"/>
  <c r="BG144" i="7" l="1"/>
  <c r="BY144" i="7" s="1"/>
  <c r="BG143" i="7"/>
  <c r="BY143" i="7" s="1"/>
  <c r="BG142" i="7"/>
  <c r="BY142" i="7" s="1"/>
  <c r="BE144" i="7"/>
  <c r="BW144" i="7" s="1"/>
  <c r="BE143" i="7"/>
  <c r="BW143" i="7" s="1"/>
  <c r="AL144" i="7"/>
  <c r="AL143" i="7"/>
  <c r="AL142" i="7"/>
  <c r="Z144" i="7"/>
  <c r="AQ144" i="7" s="1"/>
  <c r="Z143" i="7"/>
  <c r="AQ143" i="7" s="1"/>
  <c r="Z142" i="7"/>
  <c r="AQ142" i="7" s="1"/>
  <c r="Q58" i="13" l="1"/>
  <c r="AP58" i="13"/>
  <c r="BL58" i="13"/>
  <c r="Q59" i="13"/>
  <c r="AP59" i="13"/>
  <c r="BL59" i="13"/>
  <c r="Q60" i="13"/>
  <c r="AP60" i="13"/>
  <c r="BL60" i="13"/>
  <c r="Y103" i="12"/>
  <c r="Z103" i="12"/>
  <c r="AA103" i="12"/>
  <c r="AF103" i="12"/>
  <c r="AG103" i="12"/>
  <c r="Y104" i="12"/>
  <c r="Z104" i="12"/>
  <c r="AA104" i="12"/>
  <c r="AE104" i="12"/>
  <c r="AF104" i="12"/>
  <c r="AG104" i="12"/>
  <c r="Y105" i="12"/>
  <c r="Z105" i="12"/>
  <c r="AA105" i="12"/>
  <c r="AE105" i="12"/>
  <c r="AF105" i="12"/>
  <c r="AG105" i="12"/>
  <c r="G103" i="12"/>
  <c r="K103" i="12"/>
  <c r="O103" i="12"/>
  <c r="G104" i="12"/>
  <c r="K104" i="12"/>
  <c r="O104" i="12"/>
  <c r="G105" i="12"/>
  <c r="K105" i="12"/>
  <c r="O105" i="12"/>
  <c r="G141" i="8"/>
  <c r="G142" i="8"/>
  <c r="G143" i="8"/>
  <c r="AU142" i="7"/>
  <c r="BM142" i="7" s="1"/>
  <c r="AV142" i="7"/>
  <c r="BN142" i="7" s="1"/>
  <c r="AW142" i="7"/>
  <c r="BO142" i="7" s="1"/>
  <c r="AX142" i="7"/>
  <c r="BP142" i="7" s="1"/>
  <c r="AY142" i="7"/>
  <c r="BQ142" i="7" s="1"/>
  <c r="AZ142" i="7"/>
  <c r="BR142" i="7" s="1"/>
  <c r="BA142" i="7"/>
  <c r="BS142" i="7" s="1"/>
  <c r="BB142" i="7"/>
  <c r="BT142" i="7" s="1"/>
  <c r="BE142" i="7"/>
  <c r="BW142" i="7" s="1"/>
  <c r="AU143" i="7"/>
  <c r="BM143" i="7" s="1"/>
  <c r="CA143" i="7" s="1"/>
  <c r="AV143" i="7"/>
  <c r="BN143" i="7" s="1"/>
  <c r="AW143" i="7"/>
  <c r="BO143" i="7" s="1"/>
  <c r="AX143" i="7"/>
  <c r="BP143" i="7" s="1"/>
  <c r="AY143" i="7"/>
  <c r="BQ143" i="7" s="1"/>
  <c r="AZ143" i="7"/>
  <c r="BR143" i="7" s="1"/>
  <c r="BA143" i="7"/>
  <c r="BS143" i="7" s="1"/>
  <c r="BB143" i="7"/>
  <c r="BT143" i="7" s="1"/>
  <c r="AU144" i="7"/>
  <c r="BM144" i="7" s="1"/>
  <c r="AV144" i="7"/>
  <c r="BN144" i="7" s="1"/>
  <c r="AW144" i="7"/>
  <c r="BO144" i="7" s="1"/>
  <c r="AX144" i="7"/>
  <c r="BP144" i="7" s="1"/>
  <c r="AY144" i="7"/>
  <c r="BQ144" i="7" s="1"/>
  <c r="AZ144" i="7"/>
  <c r="BR144" i="7" s="1"/>
  <c r="BA144" i="7"/>
  <c r="BS144" i="7" s="1"/>
  <c r="BB144" i="7"/>
  <c r="BT144" i="7" s="1"/>
  <c r="H141" i="4"/>
  <c r="I141" i="4"/>
  <c r="H142" i="4"/>
  <c r="I142" i="4"/>
  <c r="H143" i="4"/>
  <c r="I143" i="4"/>
  <c r="CA144" i="7" l="1"/>
  <c r="CA142" i="7"/>
  <c r="U105" i="12"/>
  <c r="T104" i="12"/>
  <c r="U104" i="12"/>
  <c r="T105" i="12"/>
  <c r="T103" i="12"/>
  <c r="U103" i="12"/>
  <c r="BV59" i="13"/>
  <c r="BU59" i="13"/>
  <c r="BV58" i="13"/>
  <c r="BU58" i="13"/>
  <c r="BU60" i="13"/>
  <c r="BV60" i="13"/>
  <c r="BI142" i="7"/>
  <c r="BI143" i="7"/>
  <c r="BI144" i="7"/>
  <c r="BE141" i="7"/>
  <c r="BW141" i="7" s="1"/>
  <c r="BE140" i="7"/>
  <c r="BW140" i="7" s="1"/>
  <c r="BG141" i="7"/>
  <c r="BY141" i="7" s="1"/>
  <c r="BG140" i="7"/>
  <c r="BY140" i="7" s="1"/>
  <c r="BG139" i="7"/>
  <c r="BY139" i="7" s="1"/>
  <c r="AL141" i="7"/>
  <c r="AL140" i="7"/>
  <c r="AL139" i="7"/>
  <c r="Z141" i="7"/>
  <c r="Z140" i="7"/>
  <c r="AQ140" i="7" s="1"/>
  <c r="AQ141" i="7" l="1"/>
  <c r="Q55" i="13"/>
  <c r="AP55" i="13"/>
  <c r="BL55" i="13"/>
  <c r="Q56" i="13"/>
  <c r="AP56" i="13"/>
  <c r="BL56" i="13"/>
  <c r="Q57" i="13"/>
  <c r="AP57" i="13"/>
  <c r="BL57" i="13"/>
  <c r="Y100" i="12"/>
  <c r="Z100" i="12"/>
  <c r="AA100" i="12"/>
  <c r="AE100" i="12"/>
  <c r="AF100" i="12"/>
  <c r="AG100" i="12"/>
  <c r="Y101" i="12"/>
  <c r="Z101" i="12"/>
  <c r="AA101" i="12"/>
  <c r="AE101" i="12"/>
  <c r="AF101" i="12"/>
  <c r="AG101" i="12"/>
  <c r="Y102" i="12"/>
  <c r="Z102" i="12"/>
  <c r="AA102" i="12"/>
  <c r="AE102" i="12"/>
  <c r="AF102" i="12"/>
  <c r="AG102" i="12"/>
  <c r="G100" i="12"/>
  <c r="K100" i="12"/>
  <c r="O100" i="12"/>
  <c r="G101" i="12"/>
  <c r="K101" i="12"/>
  <c r="O101" i="12"/>
  <c r="G102" i="12"/>
  <c r="K102" i="12"/>
  <c r="O102" i="12"/>
  <c r="G138" i="8"/>
  <c r="G139" i="8"/>
  <c r="G140" i="8"/>
  <c r="AU139" i="7"/>
  <c r="BM139" i="7" s="1"/>
  <c r="AV139" i="7"/>
  <c r="BN139" i="7" s="1"/>
  <c r="AW139" i="7"/>
  <c r="BO139" i="7" s="1"/>
  <c r="AX139" i="7"/>
  <c r="BP139" i="7" s="1"/>
  <c r="AY139" i="7"/>
  <c r="BQ139" i="7" s="1"/>
  <c r="AZ139" i="7"/>
  <c r="BR139" i="7" s="1"/>
  <c r="BA139" i="7"/>
  <c r="BS139" i="7" s="1"/>
  <c r="BB139" i="7"/>
  <c r="BT139" i="7" s="1"/>
  <c r="BE139" i="7"/>
  <c r="BW139" i="7" s="1"/>
  <c r="AU140" i="7"/>
  <c r="BM140" i="7" s="1"/>
  <c r="AV140" i="7"/>
  <c r="BN140" i="7" s="1"/>
  <c r="AW140" i="7"/>
  <c r="BO140" i="7" s="1"/>
  <c r="AX140" i="7"/>
  <c r="BP140" i="7" s="1"/>
  <c r="AY140" i="7"/>
  <c r="BQ140" i="7" s="1"/>
  <c r="AZ140" i="7"/>
  <c r="BR140" i="7" s="1"/>
  <c r="BA140" i="7"/>
  <c r="BS140" i="7" s="1"/>
  <c r="BB140" i="7"/>
  <c r="BT140" i="7" s="1"/>
  <c r="AU141" i="7"/>
  <c r="BM141" i="7" s="1"/>
  <c r="AV141" i="7"/>
  <c r="BN141" i="7" s="1"/>
  <c r="AW141" i="7"/>
  <c r="BO141" i="7" s="1"/>
  <c r="AX141" i="7"/>
  <c r="BP141" i="7" s="1"/>
  <c r="AY141" i="7"/>
  <c r="BQ141" i="7" s="1"/>
  <c r="AZ141" i="7"/>
  <c r="BR141" i="7" s="1"/>
  <c r="BA141" i="7"/>
  <c r="BS141" i="7" s="1"/>
  <c r="BB141" i="7"/>
  <c r="BT141" i="7" s="1"/>
  <c r="K139" i="7"/>
  <c r="Z139" i="7"/>
  <c r="H138" i="4"/>
  <c r="I138" i="4"/>
  <c r="H139" i="4"/>
  <c r="I139" i="4"/>
  <c r="H140" i="4"/>
  <c r="I140" i="4"/>
  <c r="U101" i="12" l="1"/>
  <c r="CA139" i="7"/>
  <c r="CA141" i="7"/>
  <c r="CA140" i="7"/>
  <c r="T101" i="12"/>
  <c r="U100" i="12"/>
  <c r="T100" i="12"/>
  <c r="U102" i="12"/>
  <c r="T102" i="12"/>
  <c r="BI139" i="7"/>
  <c r="AQ139" i="7"/>
  <c r="BI140" i="7"/>
  <c r="BV56" i="13"/>
  <c r="BU56" i="13"/>
  <c r="BV55" i="13"/>
  <c r="BV57" i="13"/>
  <c r="BU55" i="13"/>
  <c r="BU57" i="13"/>
  <c r="BI141" i="7"/>
  <c r="BE138" i="7"/>
  <c r="BW138" i="7" s="1"/>
  <c r="AL138" i="7"/>
  <c r="Q52" i="13" l="1"/>
  <c r="AP52" i="13"/>
  <c r="BL52" i="13"/>
  <c r="Q53" i="13"/>
  <c r="AP53" i="13"/>
  <c r="BL53" i="13"/>
  <c r="Q54" i="13"/>
  <c r="AP54" i="13"/>
  <c r="BL54" i="13"/>
  <c r="Y97" i="12"/>
  <c r="Z97" i="12"/>
  <c r="AA97" i="12"/>
  <c r="AE97" i="12"/>
  <c r="AF97" i="12"/>
  <c r="AG97" i="12"/>
  <c r="Y98" i="12"/>
  <c r="Z98" i="12"/>
  <c r="AA98" i="12"/>
  <c r="AE98" i="12"/>
  <c r="AF98" i="12"/>
  <c r="AG98" i="12"/>
  <c r="Y99" i="12"/>
  <c r="Z99" i="12"/>
  <c r="AA99" i="12"/>
  <c r="AE99" i="12"/>
  <c r="AF99" i="12"/>
  <c r="AG99" i="12"/>
  <c r="G97" i="12"/>
  <c r="K97" i="12"/>
  <c r="O97" i="12"/>
  <c r="G98" i="12"/>
  <c r="K98" i="12"/>
  <c r="O98" i="12"/>
  <c r="G99" i="12"/>
  <c r="K99" i="12"/>
  <c r="O99" i="12"/>
  <c r="U98" i="12" l="1"/>
  <c r="T98" i="12"/>
  <c r="U97" i="12"/>
  <c r="T97" i="12"/>
  <c r="U99" i="12"/>
  <c r="T99" i="12"/>
  <c r="BV53" i="13"/>
  <c r="BU53" i="13"/>
  <c r="BV52" i="13"/>
  <c r="BV54" i="13"/>
  <c r="BU52" i="13"/>
  <c r="BU54" i="13"/>
  <c r="G135" i="8"/>
  <c r="G136" i="8"/>
  <c r="G137" i="8"/>
  <c r="K136" i="7"/>
  <c r="Z136" i="7"/>
  <c r="AL136" i="7"/>
  <c r="AU136" i="7"/>
  <c r="BM136" i="7" s="1"/>
  <c r="AV136" i="7"/>
  <c r="BN136" i="7" s="1"/>
  <c r="AW136" i="7"/>
  <c r="BO136" i="7" s="1"/>
  <c r="AX136" i="7"/>
  <c r="BP136" i="7" s="1"/>
  <c r="AY136" i="7"/>
  <c r="BQ136" i="7" s="1"/>
  <c r="AZ136" i="7"/>
  <c r="BR136" i="7" s="1"/>
  <c r="BA136" i="7"/>
  <c r="BS136" i="7" s="1"/>
  <c r="BB136" i="7"/>
  <c r="BT136" i="7" s="1"/>
  <c r="BE136" i="7"/>
  <c r="BW136" i="7" s="1"/>
  <c r="K137" i="7"/>
  <c r="Z137" i="7"/>
  <c r="AL137" i="7"/>
  <c r="AU137" i="7"/>
  <c r="BM137" i="7" s="1"/>
  <c r="AV137" i="7"/>
  <c r="BN137" i="7" s="1"/>
  <c r="AW137" i="7"/>
  <c r="BO137" i="7" s="1"/>
  <c r="AX137" i="7"/>
  <c r="BP137" i="7" s="1"/>
  <c r="AY137" i="7"/>
  <c r="BQ137" i="7" s="1"/>
  <c r="AZ137" i="7"/>
  <c r="BR137" i="7" s="1"/>
  <c r="BA137" i="7"/>
  <c r="BS137" i="7" s="1"/>
  <c r="BB137" i="7"/>
  <c r="BT137" i="7" s="1"/>
  <c r="BE137" i="7"/>
  <c r="BW137" i="7" s="1"/>
  <c r="K138" i="7"/>
  <c r="Z138" i="7"/>
  <c r="AU138" i="7"/>
  <c r="BM138" i="7" s="1"/>
  <c r="AV138" i="7"/>
  <c r="BN138" i="7" s="1"/>
  <c r="AW138" i="7"/>
  <c r="BO138" i="7" s="1"/>
  <c r="AX138" i="7"/>
  <c r="BP138" i="7" s="1"/>
  <c r="AY138" i="7"/>
  <c r="BQ138" i="7" s="1"/>
  <c r="AZ138" i="7"/>
  <c r="BR138" i="7" s="1"/>
  <c r="BA138" i="7"/>
  <c r="BS138" i="7" s="1"/>
  <c r="BB138" i="7"/>
  <c r="BT138" i="7" s="1"/>
  <c r="H135" i="4"/>
  <c r="I135" i="4"/>
  <c r="H136" i="4"/>
  <c r="I136" i="4"/>
  <c r="H137" i="4"/>
  <c r="I137" i="4"/>
  <c r="CA137" i="7" l="1"/>
  <c r="CA138" i="7"/>
  <c r="CA136" i="7"/>
  <c r="AQ136" i="7"/>
  <c r="AQ137" i="7"/>
  <c r="AQ138" i="7"/>
  <c r="BI137" i="7"/>
  <c r="BI136" i="7"/>
  <c r="BI138" i="7"/>
  <c r="Q49" i="13"/>
  <c r="AP49" i="13"/>
  <c r="BL49" i="13"/>
  <c r="Q50" i="13"/>
  <c r="AP50" i="13"/>
  <c r="BL50" i="13"/>
  <c r="Q51" i="13"/>
  <c r="AP51" i="13"/>
  <c r="BL51" i="13"/>
  <c r="Y94" i="12"/>
  <c r="Z94" i="12"/>
  <c r="AA94" i="12"/>
  <c r="AE94" i="12"/>
  <c r="AF94" i="12"/>
  <c r="AG94" i="12"/>
  <c r="Y95" i="12"/>
  <c r="Z95" i="12"/>
  <c r="AA95" i="12"/>
  <c r="AE95" i="12"/>
  <c r="AF95" i="12"/>
  <c r="AG95" i="12"/>
  <c r="Y96" i="12"/>
  <c r="Z96" i="12"/>
  <c r="AA96" i="12"/>
  <c r="AE96" i="12"/>
  <c r="AF96" i="12"/>
  <c r="AG96" i="12"/>
  <c r="G94" i="12"/>
  <c r="K94" i="12"/>
  <c r="O94" i="12"/>
  <c r="G95" i="12"/>
  <c r="K95" i="12"/>
  <c r="O95" i="12"/>
  <c r="G96" i="12"/>
  <c r="K96" i="12"/>
  <c r="O96" i="12"/>
  <c r="G132" i="8"/>
  <c r="G133" i="8"/>
  <c r="G134" i="8"/>
  <c r="AU133" i="7"/>
  <c r="BM133" i="7" s="1"/>
  <c r="AV133" i="7"/>
  <c r="BN133" i="7" s="1"/>
  <c r="AW133" i="7"/>
  <c r="BO133" i="7" s="1"/>
  <c r="AX133" i="7"/>
  <c r="BP133" i="7" s="1"/>
  <c r="AY133" i="7"/>
  <c r="BQ133" i="7" s="1"/>
  <c r="AZ133" i="7"/>
  <c r="BR133" i="7" s="1"/>
  <c r="BA133" i="7"/>
  <c r="BS133" i="7" s="1"/>
  <c r="BB133" i="7"/>
  <c r="BT133" i="7" s="1"/>
  <c r="BE133" i="7"/>
  <c r="BW133" i="7" s="1"/>
  <c r="AU134" i="7"/>
  <c r="BM134" i="7" s="1"/>
  <c r="AV134" i="7"/>
  <c r="BN134" i="7" s="1"/>
  <c r="AW134" i="7"/>
  <c r="BO134" i="7" s="1"/>
  <c r="AX134" i="7"/>
  <c r="BP134" i="7" s="1"/>
  <c r="AY134" i="7"/>
  <c r="BQ134" i="7" s="1"/>
  <c r="AZ134" i="7"/>
  <c r="BR134" i="7" s="1"/>
  <c r="BA134" i="7"/>
  <c r="BS134" i="7" s="1"/>
  <c r="BB134" i="7"/>
  <c r="BT134" i="7" s="1"/>
  <c r="BE134" i="7"/>
  <c r="BW134" i="7" s="1"/>
  <c r="AU135" i="7"/>
  <c r="BM135" i="7" s="1"/>
  <c r="AV135" i="7"/>
  <c r="BN135" i="7" s="1"/>
  <c r="AW135" i="7"/>
  <c r="BO135" i="7" s="1"/>
  <c r="AX135" i="7"/>
  <c r="BP135" i="7" s="1"/>
  <c r="AY135" i="7"/>
  <c r="BQ135" i="7" s="1"/>
  <c r="AZ135" i="7"/>
  <c r="BR135" i="7" s="1"/>
  <c r="BA135" i="7"/>
  <c r="BS135" i="7" s="1"/>
  <c r="BB135" i="7"/>
  <c r="BT135" i="7" s="1"/>
  <c r="BE135" i="7"/>
  <c r="BW135" i="7" s="1"/>
  <c r="K133" i="7"/>
  <c r="Z133" i="7"/>
  <c r="AL133" i="7"/>
  <c r="K134" i="7"/>
  <c r="Z134" i="7"/>
  <c r="AL134" i="7"/>
  <c r="K135" i="7"/>
  <c r="Z135" i="7"/>
  <c r="AL135" i="7"/>
  <c r="H132" i="4"/>
  <c r="I132" i="4"/>
  <c r="H133" i="4"/>
  <c r="I133" i="4"/>
  <c r="H134" i="4"/>
  <c r="I134" i="4"/>
  <c r="CA134" i="7" l="1"/>
  <c r="CA135" i="7"/>
  <c r="CA133" i="7"/>
  <c r="T94" i="12"/>
  <c r="BU49" i="13"/>
  <c r="U95" i="12"/>
  <c r="T95" i="12"/>
  <c r="T96" i="12"/>
  <c r="U94" i="12"/>
  <c r="U96" i="12"/>
  <c r="AQ134" i="7"/>
  <c r="AQ135" i="7"/>
  <c r="AQ133" i="7"/>
  <c r="BV49" i="13"/>
  <c r="BV51" i="13"/>
  <c r="BU51" i="13"/>
  <c r="BU50" i="13"/>
  <c r="BV50" i="13"/>
  <c r="BI134" i="7"/>
  <c r="BI135" i="7"/>
  <c r="BI133" i="7"/>
  <c r="BE130" i="7"/>
  <c r="BW130" i="7" s="1"/>
  <c r="AL130" i="7"/>
  <c r="Q46" i="13" l="1"/>
  <c r="AP46" i="13"/>
  <c r="BL46" i="13"/>
  <c r="Q47" i="13"/>
  <c r="AP47" i="13"/>
  <c r="BL47" i="13"/>
  <c r="Q48" i="13"/>
  <c r="AP48" i="13"/>
  <c r="BL48" i="13"/>
  <c r="G91" i="12"/>
  <c r="K91" i="12"/>
  <c r="O91" i="12"/>
  <c r="Y91" i="12"/>
  <c r="Z91" i="12"/>
  <c r="AA91" i="12"/>
  <c r="AE91" i="12"/>
  <c r="AF91" i="12"/>
  <c r="AG91" i="12"/>
  <c r="G92" i="12"/>
  <c r="K92" i="12"/>
  <c r="O92" i="12"/>
  <c r="Y92" i="12"/>
  <c r="Z92" i="12"/>
  <c r="AA92" i="12"/>
  <c r="AE92" i="12"/>
  <c r="AF92" i="12"/>
  <c r="AG92" i="12"/>
  <c r="G93" i="12"/>
  <c r="K93" i="12"/>
  <c r="O93" i="12"/>
  <c r="Y93" i="12"/>
  <c r="Z93" i="12"/>
  <c r="AA93" i="12"/>
  <c r="AE93" i="12"/>
  <c r="AF93" i="12"/>
  <c r="AG93" i="12"/>
  <c r="G129" i="8"/>
  <c r="G130" i="8"/>
  <c r="G131" i="8"/>
  <c r="K130" i="7"/>
  <c r="Z130" i="7"/>
  <c r="AU130" i="7"/>
  <c r="BM130" i="7" s="1"/>
  <c r="AV130" i="7"/>
  <c r="BN130" i="7" s="1"/>
  <c r="AW130" i="7"/>
  <c r="BO130" i="7" s="1"/>
  <c r="AX130" i="7"/>
  <c r="BP130" i="7" s="1"/>
  <c r="AY130" i="7"/>
  <c r="BQ130" i="7" s="1"/>
  <c r="AZ130" i="7"/>
  <c r="BR130" i="7" s="1"/>
  <c r="BA130" i="7"/>
  <c r="BS130" i="7" s="1"/>
  <c r="BB130" i="7"/>
  <c r="BT130" i="7" s="1"/>
  <c r="K131" i="7"/>
  <c r="Z131" i="7"/>
  <c r="AL131" i="7"/>
  <c r="AU131" i="7"/>
  <c r="BM131" i="7" s="1"/>
  <c r="AV131" i="7"/>
  <c r="BN131" i="7" s="1"/>
  <c r="AW131" i="7"/>
  <c r="BO131" i="7" s="1"/>
  <c r="AX131" i="7"/>
  <c r="BP131" i="7" s="1"/>
  <c r="AY131" i="7"/>
  <c r="BQ131" i="7" s="1"/>
  <c r="AZ131" i="7"/>
  <c r="BR131" i="7" s="1"/>
  <c r="BA131" i="7"/>
  <c r="BS131" i="7" s="1"/>
  <c r="BB131" i="7"/>
  <c r="BT131" i="7" s="1"/>
  <c r="BE131" i="7"/>
  <c r="BW131" i="7" s="1"/>
  <c r="CA131" i="7" s="1"/>
  <c r="K132" i="7"/>
  <c r="Z132" i="7"/>
  <c r="AL132" i="7"/>
  <c r="AU132" i="7"/>
  <c r="BM132" i="7" s="1"/>
  <c r="AV132" i="7"/>
  <c r="BN132" i="7" s="1"/>
  <c r="AW132" i="7"/>
  <c r="BO132" i="7" s="1"/>
  <c r="AX132" i="7"/>
  <c r="BP132" i="7" s="1"/>
  <c r="AY132" i="7"/>
  <c r="BQ132" i="7" s="1"/>
  <c r="AZ132" i="7"/>
  <c r="BR132" i="7" s="1"/>
  <c r="BA132" i="7"/>
  <c r="BS132" i="7" s="1"/>
  <c r="BB132" i="7"/>
  <c r="BT132" i="7" s="1"/>
  <c r="BE132" i="7"/>
  <c r="BW132" i="7" s="1"/>
  <c r="H129" i="4"/>
  <c r="I129" i="4"/>
  <c r="H130" i="4"/>
  <c r="I130" i="4"/>
  <c r="H131" i="4"/>
  <c r="I131" i="4"/>
  <c r="CA130" i="7" l="1"/>
  <c r="CA132" i="7"/>
  <c r="U92" i="12"/>
  <c r="T91" i="12"/>
  <c r="T93" i="12"/>
  <c r="T92" i="12"/>
  <c r="U93" i="12"/>
  <c r="U91" i="12"/>
  <c r="AQ132" i="7"/>
  <c r="AQ130" i="7"/>
  <c r="AQ131" i="7"/>
  <c r="BV47" i="13"/>
  <c r="BU47" i="13"/>
  <c r="BV46" i="13"/>
  <c r="BV48" i="13"/>
  <c r="BU46" i="13"/>
  <c r="BU48" i="13"/>
  <c r="BI132" i="7"/>
  <c r="BI130" i="7"/>
  <c r="BI131" i="7"/>
  <c r="BE128" i="7"/>
  <c r="BW128" i="7" s="1"/>
  <c r="AL128" i="7"/>
  <c r="Q43" i="13" l="1"/>
  <c r="AP43" i="13"/>
  <c r="BL43" i="13"/>
  <c r="Q44" i="13"/>
  <c r="AP44" i="13"/>
  <c r="BL44" i="13"/>
  <c r="Q45" i="13"/>
  <c r="AP45" i="13"/>
  <c r="BL45" i="13"/>
  <c r="Y88" i="12"/>
  <c r="Z88" i="12"/>
  <c r="AA88" i="12"/>
  <c r="AE88" i="12"/>
  <c r="AF88" i="12"/>
  <c r="AG88" i="12"/>
  <c r="Y89" i="12"/>
  <c r="Z89" i="12"/>
  <c r="AA89" i="12"/>
  <c r="AE89" i="12"/>
  <c r="AF89" i="12"/>
  <c r="AG89" i="12"/>
  <c r="Y90" i="12"/>
  <c r="Z90" i="12"/>
  <c r="AA90" i="12"/>
  <c r="AE90" i="12"/>
  <c r="AF90" i="12"/>
  <c r="AG90" i="12"/>
  <c r="G88" i="12"/>
  <c r="K88" i="12"/>
  <c r="O88" i="12"/>
  <c r="G89" i="12"/>
  <c r="K89" i="12"/>
  <c r="O89" i="12"/>
  <c r="G90" i="12"/>
  <c r="K90" i="12"/>
  <c r="O90" i="12"/>
  <c r="G126" i="8"/>
  <c r="G127" i="8"/>
  <c r="G128" i="8"/>
  <c r="AU127" i="7"/>
  <c r="BM127" i="7" s="1"/>
  <c r="AV127" i="7"/>
  <c r="BN127" i="7" s="1"/>
  <c r="AW127" i="7"/>
  <c r="BO127" i="7" s="1"/>
  <c r="AX127" i="7"/>
  <c r="BP127" i="7" s="1"/>
  <c r="AY127" i="7"/>
  <c r="BQ127" i="7" s="1"/>
  <c r="AZ127" i="7"/>
  <c r="BR127" i="7" s="1"/>
  <c r="BA127" i="7"/>
  <c r="BS127" i="7" s="1"/>
  <c r="BB127" i="7"/>
  <c r="BT127" i="7" s="1"/>
  <c r="BE127" i="7"/>
  <c r="BW127" i="7" s="1"/>
  <c r="AU128" i="7"/>
  <c r="BM128" i="7" s="1"/>
  <c r="AV128" i="7"/>
  <c r="BN128" i="7" s="1"/>
  <c r="AW128" i="7"/>
  <c r="BO128" i="7" s="1"/>
  <c r="AX128" i="7"/>
  <c r="BP128" i="7" s="1"/>
  <c r="AY128" i="7"/>
  <c r="BQ128" i="7" s="1"/>
  <c r="AZ128" i="7"/>
  <c r="BR128" i="7" s="1"/>
  <c r="BA128" i="7"/>
  <c r="BS128" i="7" s="1"/>
  <c r="BB128" i="7"/>
  <c r="BT128" i="7" s="1"/>
  <c r="AU129" i="7"/>
  <c r="BM129" i="7" s="1"/>
  <c r="AV129" i="7"/>
  <c r="BN129" i="7" s="1"/>
  <c r="AW129" i="7"/>
  <c r="BO129" i="7" s="1"/>
  <c r="AX129" i="7"/>
  <c r="BP129" i="7" s="1"/>
  <c r="AY129" i="7"/>
  <c r="BQ129" i="7" s="1"/>
  <c r="AZ129" i="7"/>
  <c r="BR129" i="7" s="1"/>
  <c r="BA129" i="7"/>
  <c r="BS129" i="7" s="1"/>
  <c r="BB129" i="7"/>
  <c r="BT129" i="7" s="1"/>
  <c r="BE129" i="7"/>
  <c r="BW129" i="7" s="1"/>
  <c r="K127" i="7"/>
  <c r="Z127" i="7"/>
  <c r="AL127" i="7"/>
  <c r="K128" i="7"/>
  <c r="Z128" i="7"/>
  <c r="K129" i="7"/>
  <c r="Z129" i="7"/>
  <c r="AL129" i="7"/>
  <c r="H126" i="4"/>
  <c r="I126" i="4"/>
  <c r="H127" i="4"/>
  <c r="I127" i="4"/>
  <c r="H128" i="4"/>
  <c r="I128" i="4"/>
  <c r="U89" i="12" l="1"/>
  <c r="CA129" i="7"/>
  <c r="CA127" i="7"/>
  <c r="CA128" i="7"/>
  <c r="T90" i="12"/>
  <c r="T89" i="12"/>
  <c r="T88" i="12"/>
  <c r="U90" i="12"/>
  <c r="U88" i="12"/>
  <c r="AQ129" i="7"/>
  <c r="AQ128" i="7"/>
  <c r="AQ127" i="7"/>
  <c r="BV45" i="13"/>
  <c r="BV44" i="13"/>
  <c r="BU44" i="13"/>
  <c r="BV43" i="13"/>
  <c r="BU45" i="13"/>
  <c r="BU43" i="13"/>
  <c r="BI129" i="7"/>
  <c r="BI127" i="7"/>
  <c r="BI128" i="7"/>
  <c r="Q40" i="13"/>
  <c r="AP40" i="13"/>
  <c r="BL40" i="13"/>
  <c r="Q41" i="13"/>
  <c r="AP41" i="13"/>
  <c r="BL41" i="13"/>
  <c r="Q42" i="13"/>
  <c r="AP42" i="13"/>
  <c r="BL42" i="13"/>
  <c r="G85" i="12"/>
  <c r="K85" i="12"/>
  <c r="O85" i="12"/>
  <c r="Y85" i="12"/>
  <c r="Z85" i="12"/>
  <c r="AA85" i="12"/>
  <c r="AE85" i="12"/>
  <c r="AF85" i="12"/>
  <c r="AG85" i="12"/>
  <c r="G86" i="12"/>
  <c r="K86" i="12"/>
  <c r="O86" i="12"/>
  <c r="Y86" i="12"/>
  <c r="Z86" i="12"/>
  <c r="AA86" i="12"/>
  <c r="AE86" i="12"/>
  <c r="AF86" i="12"/>
  <c r="AG86" i="12"/>
  <c r="G87" i="12"/>
  <c r="K87" i="12"/>
  <c r="O87" i="12"/>
  <c r="Y87" i="12"/>
  <c r="Z87" i="12"/>
  <c r="AA87" i="12"/>
  <c r="AE87" i="12"/>
  <c r="AF87" i="12"/>
  <c r="AG87" i="12"/>
  <c r="G123" i="8"/>
  <c r="G124" i="8"/>
  <c r="G125" i="8"/>
  <c r="K124" i="7"/>
  <c r="Z124" i="7"/>
  <c r="AL124" i="7"/>
  <c r="AU124" i="7"/>
  <c r="BM124" i="7" s="1"/>
  <c r="AV124" i="7"/>
  <c r="BN124" i="7" s="1"/>
  <c r="AW124" i="7"/>
  <c r="BO124" i="7" s="1"/>
  <c r="AX124" i="7"/>
  <c r="BP124" i="7" s="1"/>
  <c r="AY124" i="7"/>
  <c r="BQ124" i="7" s="1"/>
  <c r="AZ124" i="7"/>
  <c r="BR124" i="7" s="1"/>
  <c r="BA124" i="7"/>
  <c r="BS124" i="7" s="1"/>
  <c r="BB124" i="7"/>
  <c r="BT124" i="7" s="1"/>
  <c r="BE124" i="7"/>
  <c r="BW124" i="7" s="1"/>
  <c r="K125" i="7"/>
  <c r="Z125" i="7"/>
  <c r="AL125" i="7"/>
  <c r="AU125" i="7"/>
  <c r="BM125" i="7" s="1"/>
  <c r="AV125" i="7"/>
  <c r="BN125" i="7" s="1"/>
  <c r="AW125" i="7"/>
  <c r="BO125" i="7" s="1"/>
  <c r="AX125" i="7"/>
  <c r="BP125" i="7" s="1"/>
  <c r="AY125" i="7"/>
  <c r="BQ125" i="7" s="1"/>
  <c r="AZ125" i="7"/>
  <c r="BR125" i="7" s="1"/>
  <c r="BA125" i="7"/>
  <c r="BS125" i="7" s="1"/>
  <c r="BB125" i="7"/>
  <c r="BT125" i="7" s="1"/>
  <c r="BE125" i="7"/>
  <c r="BW125" i="7" s="1"/>
  <c r="K126" i="7"/>
  <c r="Z126" i="7"/>
  <c r="AL126" i="7"/>
  <c r="AU126" i="7"/>
  <c r="BM126" i="7" s="1"/>
  <c r="AV126" i="7"/>
  <c r="BN126" i="7" s="1"/>
  <c r="AW126" i="7"/>
  <c r="BO126" i="7" s="1"/>
  <c r="AX126" i="7"/>
  <c r="BP126" i="7" s="1"/>
  <c r="AY126" i="7"/>
  <c r="BQ126" i="7" s="1"/>
  <c r="AZ126" i="7"/>
  <c r="BR126" i="7" s="1"/>
  <c r="BA126" i="7"/>
  <c r="BS126" i="7" s="1"/>
  <c r="BB126" i="7"/>
  <c r="BT126" i="7" s="1"/>
  <c r="BE126" i="7"/>
  <c r="BW126" i="7" s="1"/>
  <c r="H123" i="4"/>
  <c r="I123" i="4"/>
  <c r="H124" i="4"/>
  <c r="I124" i="4"/>
  <c r="H125" i="4"/>
  <c r="I125" i="4"/>
  <c r="CA125" i="7" l="1"/>
  <c r="CA126" i="7"/>
  <c r="CA124" i="7"/>
  <c r="U87" i="12"/>
  <c r="AQ125" i="7"/>
  <c r="T85" i="12"/>
  <c r="U86" i="12"/>
  <c r="U85" i="12"/>
  <c r="T86" i="12"/>
  <c r="T87" i="12"/>
  <c r="AQ126" i="7"/>
  <c r="AQ124" i="7"/>
  <c r="BV42" i="13"/>
  <c r="BV41" i="13"/>
  <c r="BU42" i="13"/>
  <c r="BU41" i="13"/>
  <c r="BV40" i="13"/>
  <c r="BU40" i="13"/>
  <c r="BI125" i="7"/>
  <c r="BI124" i="7"/>
  <c r="BI126" i="7"/>
  <c r="Q37" i="13" l="1"/>
  <c r="AP37" i="13"/>
  <c r="BL37" i="13"/>
  <c r="Q38" i="13"/>
  <c r="AP38" i="13"/>
  <c r="BL38" i="13"/>
  <c r="Q39" i="13"/>
  <c r="AP39" i="13"/>
  <c r="BL39" i="13"/>
  <c r="Y82" i="12"/>
  <c r="Z82" i="12"/>
  <c r="AA82" i="12"/>
  <c r="AE82" i="12"/>
  <c r="AF82" i="12"/>
  <c r="AG82" i="12"/>
  <c r="Y83" i="12"/>
  <c r="Z83" i="12"/>
  <c r="AA83" i="12"/>
  <c r="AE83" i="12"/>
  <c r="AF83" i="12"/>
  <c r="AG83" i="12"/>
  <c r="Y84" i="12"/>
  <c r="Z84" i="12"/>
  <c r="AA84" i="12"/>
  <c r="AE84" i="12"/>
  <c r="AF84" i="12"/>
  <c r="AG84" i="12"/>
  <c r="G82" i="12"/>
  <c r="K82" i="12"/>
  <c r="O82" i="12"/>
  <c r="G83" i="12"/>
  <c r="K83" i="12"/>
  <c r="O83" i="12"/>
  <c r="G84" i="12"/>
  <c r="K84" i="12"/>
  <c r="O84" i="12"/>
  <c r="G120" i="8"/>
  <c r="G121" i="8"/>
  <c r="G122" i="8"/>
  <c r="K121" i="7"/>
  <c r="Z121" i="7"/>
  <c r="AL121" i="7"/>
  <c r="AU121" i="7"/>
  <c r="BM121" i="7" s="1"/>
  <c r="AV121" i="7"/>
  <c r="BN121" i="7" s="1"/>
  <c r="AW121" i="7"/>
  <c r="BO121" i="7" s="1"/>
  <c r="AX121" i="7"/>
  <c r="BP121" i="7" s="1"/>
  <c r="AY121" i="7"/>
  <c r="BQ121" i="7" s="1"/>
  <c r="AZ121" i="7"/>
  <c r="BR121" i="7" s="1"/>
  <c r="BA121" i="7"/>
  <c r="BS121" i="7" s="1"/>
  <c r="BB121" i="7"/>
  <c r="BT121" i="7" s="1"/>
  <c r="BE121" i="7"/>
  <c r="BW121" i="7" s="1"/>
  <c r="K122" i="7"/>
  <c r="Z122" i="7"/>
  <c r="AL122" i="7"/>
  <c r="AU122" i="7"/>
  <c r="BM122" i="7" s="1"/>
  <c r="AV122" i="7"/>
  <c r="BN122" i="7" s="1"/>
  <c r="AW122" i="7"/>
  <c r="BO122" i="7" s="1"/>
  <c r="AX122" i="7"/>
  <c r="BP122" i="7" s="1"/>
  <c r="AY122" i="7"/>
  <c r="BQ122" i="7" s="1"/>
  <c r="AZ122" i="7"/>
  <c r="BR122" i="7" s="1"/>
  <c r="BA122" i="7"/>
  <c r="BS122" i="7" s="1"/>
  <c r="BB122" i="7"/>
  <c r="BT122" i="7" s="1"/>
  <c r="BE122" i="7"/>
  <c r="BW122" i="7" s="1"/>
  <c r="K123" i="7"/>
  <c r="Z123" i="7"/>
  <c r="AL123" i="7"/>
  <c r="AU123" i="7"/>
  <c r="BM123" i="7" s="1"/>
  <c r="AV123" i="7"/>
  <c r="BN123" i="7" s="1"/>
  <c r="AW123" i="7"/>
  <c r="BO123" i="7" s="1"/>
  <c r="AX123" i="7"/>
  <c r="BP123" i="7" s="1"/>
  <c r="AY123" i="7"/>
  <c r="BQ123" i="7" s="1"/>
  <c r="AZ123" i="7"/>
  <c r="BR123" i="7" s="1"/>
  <c r="BA123" i="7"/>
  <c r="BS123" i="7" s="1"/>
  <c r="BB123" i="7"/>
  <c r="BT123" i="7" s="1"/>
  <c r="BE123" i="7"/>
  <c r="BW123" i="7" s="1"/>
  <c r="CA123" i="7" s="1"/>
  <c r="H120" i="4"/>
  <c r="I120" i="4"/>
  <c r="H121" i="4"/>
  <c r="I121" i="4"/>
  <c r="H122" i="4"/>
  <c r="I122" i="4"/>
  <c r="U83" i="12" l="1"/>
  <c r="AQ123" i="7"/>
  <c r="CA121" i="7"/>
  <c r="CA122" i="7"/>
  <c r="T84" i="12"/>
  <c r="BV39" i="13"/>
  <c r="T83" i="12"/>
  <c r="U82" i="12"/>
  <c r="U84" i="12"/>
  <c r="T82" i="12"/>
  <c r="AQ121" i="7"/>
  <c r="AQ122" i="7"/>
  <c r="BU39" i="13"/>
  <c r="BU38" i="13"/>
  <c r="BV38" i="13"/>
  <c r="BV37" i="13"/>
  <c r="BU37" i="13"/>
  <c r="BI123" i="7"/>
  <c r="BI122" i="7"/>
  <c r="BI121" i="7"/>
  <c r="Q34" i="13"/>
  <c r="AP34" i="13"/>
  <c r="BL34" i="13"/>
  <c r="Q35" i="13"/>
  <c r="AP35" i="13"/>
  <c r="BL35" i="13"/>
  <c r="Q36" i="13"/>
  <c r="AP36" i="13"/>
  <c r="BL36" i="13"/>
  <c r="Y79" i="12"/>
  <c r="Z79" i="12"/>
  <c r="AA79" i="12"/>
  <c r="AE79" i="12"/>
  <c r="AF79" i="12"/>
  <c r="AG79" i="12"/>
  <c r="Y80" i="12"/>
  <c r="Z80" i="12"/>
  <c r="AA80" i="12"/>
  <c r="AE80" i="12"/>
  <c r="AF80" i="12"/>
  <c r="AG80" i="12"/>
  <c r="Y81" i="12"/>
  <c r="Z81" i="12"/>
  <c r="AA81" i="12"/>
  <c r="AE81" i="12"/>
  <c r="AF81" i="12"/>
  <c r="AG81" i="12"/>
  <c r="G79" i="12"/>
  <c r="K79" i="12"/>
  <c r="O79" i="12"/>
  <c r="G80" i="12"/>
  <c r="K80" i="12"/>
  <c r="O80" i="12"/>
  <c r="G81" i="12"/>
  <c r="K81" i="12"/>
  <c r="O81" i="12"/>
  <c r="G117" i="8"/>
  <c r="G118" i="8"/>
  <c r="G119" i="8"/>
  <c r="AU118" i="7"/>
  <c r="BM118" i="7" s="1"/>
  <c r="AV118" i="7"/>
  <c r="BN118" i="7" s="1"/>
  <c r="AW118" i="7"/>
  <c r="BO118" i="7" s="1"/>
  <c r="AX118" i="7"/>
  <c r="BP118" i="7" s="1"/>
  <c r="AY118" i="7"/>
  <c r="BQ118" i="7" s="1"/>
  <c r="AZ118" i="7"/>
  <c r="BR118" i="7" s="1"/>
  <c r="BA118" i="7"/>
  <c r="BS118" i="7" s="1"/>
  <c r="BB118" i="7"/>
  <c r="BT118" i="7" s="1"/>
  <c r="BE118" i="7"/>
  <c r="BW118" i="7" s="1"/>
  <c r="AU119" i="7"/>
  <c r="BM119" i="7" s="1"/>
  <c r="AV119" i="7"/>
  <c r="BN119" i="7" s="1"/>
  <c r="AW119" i="7"/>
  <c r="BO119" i="7" s="1"/>
  <c r="AX119" i="7"/>
  <c r="BP119" i="7" s="1"/>
  <c r="AY119" i="7"/>
  <c r="BQ119" i="7" s="1"/>
  <c r="AZ119" i="7"/>
  <c r="BR119" i="7" s="1"/>
  <c r="BA119" i="7"/>
  <c r="BS119" i="7" s="1"/>
  <c r="BB119" i="7"/>
  <c r="BT119" i="7" s="1"/>
  <c r="BE119" i="7"/>
  <c r="BW119" i="7" s="1"/>
  <c r="AU120" i="7"/>
  <c r="BM120" i="7" s="1"/>
  <c r="AV120" i="7"/>
  <c r="BN120" i="7" s="1"/>
  <c r="AW120" i="7"/>
  <c r="BO120" i="7" s="1"/>
  <c r="AX120" i="7"/>
  <c r="BP120" i="7" s="1"/>
  <c r="AY120" i="7"/>
  <c r="BQ120" i="7" s="1"/>
  <c r="AZ120" i="7"/>
  <c r="BR120" i="7" s="1"/>
  <c r="BA120" i="7"/>
  <c r="BS120" i="7" s="1"/>
  <c r="BB120" i="7"/>
  <c r="BT120" i="7" s="1"/>
  <c r="BE120" i="7"/>
  <c r="BW120" i="7" s="1"/>
  <c r="K118" i="7"/>
  <c r="Z118" i="7"/>
  <c r="AL118" i="7"/>
  <c r="K119" i="7"/>
  <c r="Z119" i="7"/>
  <c r="AL119" i="7"/>
  <c r="K120" i="7"/>
  <c r="Z120" i="7"/>
  <c r="AL120" i="7"/>
  <c r="CA120" i="7" l="1"/>
  <c r="CA118" i="7"/>
  <c r="CA119" i="7"/>
  <c r="T79" i="12"/>
  <c r="T81" i="12"/>
  <c r="AQ119" i="7"/>
  <c r="BV36" i="13"/>
  <c r="BV34" i="13"/>
  <c r="T80" i="12"/>
  <c r="U80" i="12"/>
  <c r="U79" i="12"/>
  <c r="U81" i="12"/>
  <c r="AQ118" i="7"/>
  <c r="AQ120" i="7"/>
  <c r="BV35" i="13"/>
  <c r="BU36" i="13"/>
  <c r="BU34" i="13"/>
  <c r="BU35" i="13"/>
  <c r="BI120" i="7"/>
  <c r="BI119" i="7"/>
  <c r="BI118" i="7"/>
  <c r="H117" i="4" l="1"/>
  <c r="I117" i="4"/>
  <c r="H118" i="4"/>
  <c r="I118" i="4"/>
  <c r="H119" i="4"/>
  <c r="I119" i="4"/>
  <c r="Q31" i="13" l="1"/>
  <c r="AP31" i="13"/>
  <c r="BL31" i="13"/>
  <c r="Q32" i="13"/>
  <c r="AP32" i="13"/>
  <c r="BL32" i="13"/>
  <c r="Q33" i="13"/>
  <c r="AP33" i="13"/>
  <c r="BL33" i="13"/>
  <c r="Y76" i="12"/>
  <c r="Z76" i="12"/>
  <c r="AA76" i="12"/>
  <c r="AE76" i="12"/>
  <c r="AF76" i="12"/>
  <c r="AG76" i="12"/>
  <c r="Y77" i="12"/>
  <c r="Z77" i="12"/>
  <c r="AA77" i="12"/>
  <c r="AE77" i="12"/>
  <c r="AF77" i="12"/>
  <c r="AG77" i="12"/>
  <c r="Y78" i="12"/>
  <c r="Z78" i="12"/>
  <c r="AA78" i="12"/>
  <c r="AE78" i="12"/>
  <c r="AF78" i="12"/>
  <c r="AG78" i="12"/>
  <c r="G76" i="12"/>
  <c r="K76" i="12"/>
  <c r="O76" i="12"/>
  <c r="G77" i="12"/>
  <c r="K77" i="12"/>
  <c r="O77" i="12"/>
  <c r="G78" i="12"/>
  <c r="K78" i="12"/>
  <c r="O78" i="12"/>
  <c r="G114" i="8"/>
  <c r="G115" i="8"/>
  <c r="G116" i="8"/>
  <c r="AY117" i="7"/>
  <c r="BQ117" i="7" s="1"/>
  <c r="AU115" i="7"/>
  <c r="BM115" i="7" s="1"/>
  <c r="AV115" i="7"/>
  <c r="BN115" i="7" s="1"/>
  <c r="AW115" i="7"/>
  <c r="BO115" i="7" s="1"/>
  <c r="AX115" i="7"/>
  <c r="BP115" i="7" s="1"/>
  <c r="AY115" i="7"/>
  <c r="BQ115" i="7" s="1"/>
  <c r="AZ115" i="7"/>
  <c r="BR115" i="7" s="1"/>
  <c r="BA115" i="7"/>
  <c r="BS115" i="7" s="1"/>
  <c r="BB115" i="7"/>
  <c r="BT115" i="7" s="1"/>
  <c r="BE115" i="7"/>
  <c r="BW115" i="7" s="1"/>
  <c r="BF115" i="7"/>
  <c r="BX115" i="7" s="1"/>
  <c r="AU116" i="7"/>
  <c r="BM116" i="7" s="1"/>
  <c r="AV116" i="7"/>
  <c r="BN116" i="7" s="1"/>
  <c r="AW116" i="7"/>
  <c r="BO116" i="7" s="1"/>
  <c r="AX116" i="7"/>
  <c r="BP116" i="7" s="1"/>
  <c r="AY116" i="7"/>
  <c r="BQ116" i="7" s="1"/>
  <c r="AZ116" i="7"/>
  <c r="BR116" i="7" s="1"/>
  <c r="BA116" i="7"/>
  <c r="BS116" i="7" s="1"/>
  <c r="BB116" i="7"/>
  <c r="BT116" i="7" s="1"/>
  <c r="BE116" i="7"/>
  <c r="BW116" i="7" s="1"/>
  <c r="BF116" i="7"/>
  <c r="BX116" i="7" s="1"/>
  <c r="AU117" i="7"/>
  <c r="BM117" i="7" s="1"/>
  <c r="AV117" i="7"/>
  <c r="BN117" i="7" s="1"/>
  <c r="AW117" i="7"/>
  <c r="BO117" i="7" s="1"/>
  <c r="AX117" i="7"/>
  <c r="BP117" i="7" s="1"/>
  <c r="AZ117" i="7"/>
  <c r="BR117" i="7" s="1"/>
  <c r="BA117" i="7"/>
  <c r="BS117" i="7" s="1"/>
  <c r="BB117" i="7"/>
  <c r="BT117" i="7" s="1"/>
  <c r="BE117" i="7"/>
  <c r="BW117" i="7" s="1"/>
  <c r="BF117" i="7"/>
  <c r="BX117" i="7" s="1"/>
  <c r="K115" i="7"/>
  <c r="Z115" i="7"/>
  <c r="AL115" i="7"/>
  <c r="K116" i="7"/>
  <c r="Z116" i="7"/>
  <c r="AL116" i="7"/>
  <c r="K117" i="7"/>
  <c r="Z117" i="7"/>
  <c r="AL117" i="7"/>
  <c r="H114" i="4"/>
  <c r="I114" i="4"/>
  <c r="H115" i="4"/>
  <c r="I115" i="4"/>
  <c r="H116" i="4"/>
  <c r="I116" i="4"/>
  <c r="U77" i="12" l="1"/>
  <c r="CA117" i="7"/>
  <c r="CA115" i="7"/>
  <c r="CA116" i="7"/>
  <c r="BV33" i="13"/>
  <c r="T77" i="12"/>
  <c r="T76" i="12"/>
  <c r="U78" i="12"/>
  <c r="U76" i="12"/>
  <c r="T78" i="12"/>
  <c r="AQ117" i="7"/>
  <c r="AQ115" i="7"/>
  <c r="AQ116" i="7"/>
  <c r="BV32" i="13"/>
  <c r="BU32" i="13"/>
  <c r="BV31" i="13"/>
  <c r="BU33" i="13"/>
  <c r="BU31" i="13"/>
  <c r="BI116" i="7"/>
  <c r="BI117" i="7"/>
  <c r="BI115" i="7"/>
  <c r="AA75" i="12"/>
  <c r="Z75" i="12"/>
  <c r="Y75" i="12"/>
  <c r="AA74" i="12"/>
  <c r="Z74" i="12"/>
  <c r="Y74" i="12"/>
  <c r="AA73" i="12"/>
  <c r="Z73" i="12"/>
  <c r="Y73" i="12"/>
  <c r="AA72" i="12"/>
  <c r="Z72" i="12"/>
  <c r="Y72" i="12"/>
  <c r="AA71" i="12"/>
  <c r="Z71" i="12"/>
  <c r="Y71" i="12"/>
  <c r="AA70" i="12"/>
  <c r="Z70" i="12"/>
  <c r="Y70" i="12"/>
  <c r="AA69" i="12"/>
  <c r="Z69" i="12"/>
  <c r="Y69" i="12"/>
  <c r="AA68" i="12"/>
  <c r="Z68" i="12"/>
  <c r="Y68" i="12"/>
  <c r="AA67" i="12"/>
  <c r="Z67" i="12"/>
  <c r="Y67" i="12"/>
  <c r="Q28" i="13" l="1"/>
  <c r="AP28" i="13"/>
  <c r="BL28" i="13"/>
  <c r="Q29" i="13"/>
  <c r="AP29" i="13"/>
  <c r="BL29" i="13"/>
  <c r="Q30" i="13"/>
  <c r="AP30" i="13"/>
  <c r="BL30" i="13"/>
  <c r="AG75" i="12"/>
  <c r="AF75" i="12"/>
  <c r="AE75" i="12"/>
  <c r="AG72" i="12"/>
  <c r="AF72" i="12"/>
  <c r="AE72" i="12"/>
  <c r="AG71" i="12"/>
  <c r="AF71" i="12"/>
  <c r="AE71" i="12"/>
  <c r="AG70" i="12"/>
  <c r="AF70" i="12"/>
  <c r="AE70" i="12"/>
  <c r="AG69" i="12"/>
  <c r="AF69" i="12"/>
  <c r="AE69" i="12"/>
  <c r="AG68" i="12"/>
  <c r="AF68" i="12"/>
  <c r="AE68" i="12"/>
  <c r="AE73" i="12"/>
  <c r="AF73" i="12"/>
  <c r="AG73" i="12"/>
  <c r="AE74" i="12"/>
  <c r="AF74" i="12"/>
  <c r="AG74" i="12"/>
  <c r="G73" i="12"/>
  <c r="K73" i="12"/>
  <c r="O73" i="12"/>
  <c r="G74" i="12"/>
  <c r="K74" i="12"/>
  <c r="O74" i="12"/>
  <c r="G75" i="12"/>
  <c r="K75" i="12"/>
  <c r="O75" i="12"/>
  <c r="G111" i="8"/>
  <c r="G112" i="8"/>
  <c r="G113" i="8"/>
  <c r="AU112" i="7"/>
  <c r="BM112" i="7" s="1"/>
  <c r="AV112" i="7"/>
  <c r="BN112" i="7" s="1"/>
  <c r="AW112" i="7"/>
  <c r="BO112" i="7" s="1"/>
  <c r="AX112" i="7"/>
  <c r="BP112" i="7" s="1"/>
  <c r="AY112" i="7"/>
  <c r="BQ112" i="7" s="1"/>
  <c r="AZ112" i="7"/>
  <c r="BR112" i="7" s="1"/>
  <c r="BA112" i="7"/>
  <c r="BS112" i="7" s="1"/>
  <c r="BB112" i="7"/>
  <c r="BT112" i="7" s="1"/>
  <c r="BC112" i="7"/>
  <c r="BU112" i="7" s="1"/>
  <c r="BE112" i="7"/>
  <c r="BW112" i="7" s="1"/>
  <c r="BF112" i="7"/>
  <c r="BX112" i="7" s="1"/>
  <c r="AU113" i="7"/>
  <c r="BM113" i="7" s="1"/>
  <c r="AV113" i="7"/>
  <c r="BN113" i="7" s="1"/>
  <c r="AW113" i="7"/>
  <c r="BO113" i="7" s="1"/>
  <c r="AX113" i="7"/>
  <c r="BP113" i="7" s="1"/>
  <c r="AY113" i="7"/>
  <c r="BQ113" i="7" s="1"/>
  <c r="AZ113" i="7"/>
  <c r="BR113" i="7" s="1"/>
  <c r="BA113" i="7"/>
  <c r="BS113" i="7" s="1"/>
  <c r="BB113" i="7"/>
  <c r="BT113" i="7" s="1"/>
  <c r="BC113" i="7"/>
  <c r="BU113" i="7" s="1"/>
  <c r="BE113" i="7"/>
  <c r="BW113" i="7" s="1"/>
  <c r="BF113" i="7"/>
  <c r="BX113" i="7" s="1"/>
  <c r="AU114" i="7"/>
  <c r="BM114" i="7" s="1"/>
  <c r="AV114" i="7"/>
  <c r="BN114" i="7" s="1"/>
  <c r="AW114" i="7"/>
  <c r="BO114" i="7" s="1"/>
  <c r="AX114" i="7"/>
  <c r="BP114" i="7" s="1"/>
  <c r="AY114" i="7"/>
  <c r="BQ114" i="7" s="1"/>
  <c r="AZ114" i="7"/>
  <c r="BR114" i="7" s="1"/>
  <c r="BA114" i="7"/>
  <c r="BS114" i="7" s="1"/>
  <c r="BB114" i="7"/>
  <c r="BT114" i="7" s="1"/>
  <c r="BC114" i="7"/>
  <c r="BU114" i="7" s="1"/>
  <c r="BE114" i="7"/>
  <c r="BW114" i="7" s="1"/>
  <c r="BF114" i="7"/>
  <c r="BX114" i="7" s="1"/>
  <c r="K112" i="7"/>
  <c r="Z112" i="7"/>
  <c r="AL112" i="7"/>
  <c r="K113" i="7"/>
  <c r="Z113" i="7"/>
  <c r="AL113" i="7"/>
  <c r="K114" i="7"/>
  <c r="Z114" i="7"/>
  <c r="AL114" i="7"/>
  <c r="H111" i="4"/>
  <c r="I111" i="4"/>
  <c r="H112" i="4"/>
  <c r="I112" i="4"/>
  <c r="H113" i="4"/>
  <c r="I113" i="4"/>
  <c r="CA112" i="7" l="1"/>
  <c r="CA113" i="7"/>
  <c r="CA114" i="7"/>
  <c r="T75" i="12"/>
  <c r="U74" i="12"/>
  <c r="U75" i="12"/>
  <c r="T74" i="12"/>
  <c r="U73" i="12"/>
  <c r="T73" i="12"/>
  <c r="AQ112" i="7"/>
  <c r="AQ114" i="7"/>
  <c r="AQ113" i="7"/>
  <c r="BV30" i="13"/>
  <c r="BU30" i="13"/>
  <c r="BV29" i="13"/>
  <c r="BU29" i="13"/>
  <c r="BV28" i="13"/>
  <c r="BU28" i="13"/>
  <c r="BI114" i="7"/>
  <c r="BI113" i="7"/>
  <c r="BI112" i="7"/>
  <c r="Q25" i="13" l="1"/>
  <c r="AP25" i="13"/>
  <c r="BL25" i="13"/>
  <c r="Q26" i="13"/>
  <c r="AP26" i="13"/>
  <c r="BL26" i="13"/>
  <c r="Q27" i="13"/>
  <c r="AP27" i="13"/>
  <c r="BL27" i="13"/>
  <c r="G70" i="12"/>
  <c r="K70" i="12"/>
  <c r="O70" i="12"/>
  <c r="G71" i="12"/>
  <c r="K71" i="12"/>
  <c r="O71" i="12"/>
  <c r="G72" i="12"/>
  <c r="K72" i="12"/>
  <c r="O72" i="12"/>
  <c r="G108" i="8"/>
  <c r="G109" i="8"/>
  <c r="G110" i="8"/>
  <c r="K109" i="7"/>
  <c r="Z109" i="7"/>
  <c r="AL109" i="7"/>
  <c r="AU109" i="7"/>
  <c r="BM109" i="7" s="1"/>
  <c r="AV109" i="7"/>
  <c r="BN109" i="7" s="1"/>
  <c r="AW109" i="7"/>
  <c r="BO109" i="7" s="1"/>
  <c r="AX109" i="7"/>
  <c r="BP109" i="7" s="1"/>
  <c r="AY109" i="7"/>
  <c r="BQ109" i="7" s="1"/>
  <c r="AZ109" i="7"/>
  <c r="BR109" i="7" s="1"/>
  <c r="BA109" i="7"/>
  <c r="BS109" i="7" s="1"/>
  <c r="BB109" i="7"/>
  <c r="BT109" i="7" s="1"/>
  <c r="BC109" i="7"/>
  <c r="BU109" i="7" s="1"/>
  <c r="BE109" i="7"/>
  <c r="BW109" i="7" s="1"/>
  <c r="BF109" i="7"/>
  <c r="BX109" i="7" s="1"/>
  <c r="K110" i="7"/>
  <c r="Z110" i="7"/>
  <c r="AL110" i="7"/>
  <c r="AU110" i="7"/>
  <c r="BM110" i="7" s="1"/>
  <c r="AV110" i="7"/>
  <c r="BN110" i="7" s="1"/>
  <c r="AW110" i="7"/>
  <c r="BO110" i="7" s="1"/>
  <c r="AX110" i="7"/>
  <c r="BP110" i="7" s="1"/>
  <c r="AY110" i="7"/>
  <c r="BQ110" i="7" s="1"/>
  <c r="AZ110" i="7"/>
  <c r="BR110" i="7" s="1"/>
  <c r="BA110" i="7"/>
  <c r="BS110" i="7" s="1"/>
  <c r="BB110" i="7"/>
  <c r="BT110" i="7" s="1"/>
  <c r="BC110" i="7"/>
  <c r="BU110" i="7" s="1"/>
  <c r="BE110" i="7"/>
  <c r="BW110" i="7" s="1"/>
  <c r="BF110" i="7"/>
  <c r="BX110" i="7" s="1"/>
  <c r="K111" i="7"/>
  <c r="Z111" i="7"/>
  <c r="AL111" i="7"/>
  <c r="AU111" i="7"/>
  <c r="BM111" i="7" s="1"/>
  <c r="AV111" i="7"/>
  <c r="BN111" i="7" s="1"/>
  <c r="AW111" i="7"/>
  <c r="BO111" i="7" s="1"/>
  <c r="AX111" i="7"/>
  <c r="BP111" i="7" s="1"/>
  <c r="AY111" i="7"/>
  <c r="BQ111" i="7" s="1"/>
  <c r="AZ111" i="7"/>
  <c r="BR111" i="7" s="1"/>
  <c r="BA111" i="7"/>
  <c r="BS111" i="7" s="1"/>
  <c r="BB111" i="7"/>
  <c r="BT111" i="7" s="1"/>
  <c r="BC111" i="7"/>
  <c r="BU111" i="7" s="1"/>
  <c r="BE111" i="7"/>
  <c r="BW111" i="7" s="1"/>
  <c r="BF111" i="7"/>
  <c r="BX111" i="7" s="1"/>
  <c r="H108" i="4"/>
  <c r="I108" i="4"/>
  <c r="H109" i="4"/>
  <c r="I109" i="4"/>
  <c r="H110" i="4"/>
  <c r="I110" i="4"/>
  <c r="T72" i="12" l="1"/>
  <c r="CA109" i="7"/>
  <c r="CA110" i="7"/>
  <c r="CA111" i="7"/>
  <c r="BV27" i="13"/>
  <c r="T71" i="12"/>
  <c r="T70" i="12"/>
  <c r="U71" i="12"/>
  <c r="U70" i="12"/>
  <c r="U72" i="12"/>
  <c r="AQ109" i="7"/>
  <c r="AQ110" i="7"/>
  <c r="AQ111" i="7"/>
  <c r="BV26" i="13"/>
  <c r="BU26" i="13"/>
  <c r="BV25" i="13"/>
  <c r="BU27" i="13"/>
  <c r="BU25" i="13"/>
  <c r="BI110" i="7"/>
  <c r="BI111" i="7"/>
  <c r="BI109" i="7"/>
  <c r="AY108" i="7"/>
  <c r="BQ108" i="7" s="1"/>
  <c r="AY107" i="7"/>
  <c r="BQ107" i="7" s="1"/>
  <c r="AY106" i="7"/>
  <c r="BQ106" i="7" s="1"/>
  <c r="AY105" i="7"/>
  <c r="BQ105" i="7" s="1"/>
  <c r="AY104" i="7"/>
  <c r="BQ104" i="7" s="1"/>
  <c r="AY103" i="7"/>
  <c r="BQ103" i="7" s="1"/>
  <c r="Q22" i="13" l="1"/>
  <c r="AP22" i="13"/>
  <c r="BL22" i="13"/>
  <c r="Q23" i="13"/>
  <c r="AP23" i="13"/>
  <c r="BL23" i="13"/>
  <c r="Q24" i="13"/>
  <c r="AP24" i="13"/>
  <c r="BL24" i="13"/>
  <c r="AE67" i="12"/>
  <c r="AF67" i="12"/>
  <c r="AG67" i="12"/>
  <c r="G67" i="12"/>
  <c r="K67" i="12"/>
  <c r="O67" i="12"/>
  <c r="G68" i="12"/>
  <c r="K68" i="12"/>
  <c r="O68" i="12"/>
  <c r="G69" i="12"/>
  <c r="K69" i="12"/>
  <c r="O69" i="12"/>
  <c r="G105" i="8"/>
  <c r="G106" i="8"/>
  <c r="G107" i="8"/>
  <c r="AU106" i="7"/>
  <c r="BM106" i="7" s="1"/>
  <c r="AV106" i="7"/>
  <c r="BN106" i="7" s="1"/>
  <c r="AW106" i="7"/>
  <c r="BO106" i="7" s="1"/>
  <c r="AX106" i="7"/>
  <c r="BP106" i="7" s="1"/>
  <c r="AZ106" i="7"/>
  <c r="BR106" i="7" s="1"/>
  <c r="BA106" i="7"/>
  <c r="BS106" i="7" s="1"/>
  <c r="BB106" i="7"/>
  <c r="BT106" i="7" s="1"/>
  <c r="BC106" i="7"/>
  <c r="BU106" i="7" s="1"/>
  <c r="BE106" i="7"/>
  <c r="BW106" i="7" s="1"/>
  <c r="BF106" i="7"/>
  <c r="BX106" i="7" s="1"/>
  <c r="AU107" i="7"/>
  <c r="BM107" i="7" s="1"/>
  <c r="AV107" i="7"/>
  <c r="BN107" i="7" s="1"/>
  <c r="AW107" i="7"/>
  <c r="BO107" i="7" s="1"/>
  <c r="AX107" i="7"/>
  <c r="BP107" i="7" s="1"/>
  <c r="AZ107" i="7"/>
  <c r="BR107" i="7" s="1"/>
  <c r="BA107" i="7"/>
  <c r="BS107" i="7" s="1"/>
  <c r="BB107" i="7"/>
  <c r="BT107" i="7" s="1"/>
  <c r="BC107" i="7"/>
  <c r="BU107" i="7" s="1"/>
  <c r="BE107" i="7"/>
  <c r="BW107" i="7" s="1"/>
  <c r="BF107" i="7"/>
  <c r="BX107" i="7" s="1"/>
  <c r="AU108" i="7"/>
  <c r="BM108" i="7" s="1"/>
  <c r="AV108" i="7"/>
  <c r="BN108" i="7" s="1"/>
  <c r="AW108" i="7"/>
  <c r="BO108" i="7" s="1"/>
  <c r="AX108" i="7"/>
  <c r="BP108" i="7" s="1"/>
  <c r="AZ108" i="7"/>
  <c r="BR108" i="7" s="1"/>
  <c r="BA108" i="7"/>
  <c r="BS108" i="7" s="1"/>
  <c r="BB108" i="7"/>
  <c r="BT108" i="7" s="1"/>
  <c r="BC108" i="7"/>
  <c r="BU108" i="7" s="1"/>
  <c r="BE108" i="7"/>
  <c r="BW108" i="7" s="1"/>
  <c r="BF108" i="7"/>
  <c r="BX108" i="7" s="1"/>
  <c r="K106" i="7"/>
  <c r="Z106" i="7"/>
  <c r="AL106" i="7"/>
  <c r="K107" i="7"/>
  <c r="Z107" i="7"/>
  <c r="AL107" i="7"/>
  <c r="K108" i="7"/>
  <c r="Z108" i="7"/>
  <c r="AL108" i="7"/>
  <c r="T68" i="12" l="1"/>
  <c r="CA108" i="7"/>
  <c r="CA106" i="7"/>
  <c r="CA107" i="7"/>
  <c r="BV24" i="13"/>
  <c r="U67" i="12"/>
  <c r="T69" i="12"/>
  <c r="T67" i="12"/>
  <c r="U69" i="12"/>
  <c r="U68" i="12"/>
  <c r="AQ106" i="7"/>
  <c r="AQ108" i="7"/>
  <c r="AQ107" i="7"/>
  <c r="BU24" i="13"/>
  <c r="BV23" i="13"/>
  <c r="BU23" i="13"/>
  <c r="BV22" i="13"/>
  <c r="BU22" i="13"/>
  <c r="BI108" i="7"/>
  <c r="BI107" i="7"/>
  <c r="BI106" i="7"/>
  <c r="H105" i="4"/>
  <c r="I105" i="4"/>
  <c r="H106" i="4"/>
  <c r="I106" i="4"/>
  <c r="H107" i="4"/>
  <c r="I107" i="4"/>
  <c r="AG66" i="12" l="1"/>
  <c r="AG65" i="12"/>
  <c r="AG64" i="12"/>
  <c r="AG63" i="12"/>
  <c r="AG62" i="12"/>
  <c r="AG61" i="12"/>
  <c r="AG60" i="12"/>
  <c r="AG59" i="12"/>
  <c r="AG58" i="12"/>
  <c r="AG57" i="12"/>
  <c r="AG56" i="12"/>
  <c r="AG55" i="12"/>
  <c r="AF66" i="12"/>
  <c r="AF65" i="12"/>
  <c r="AF64" i="12"/>
  <c r="AF63" i="12"/>
  <c r="AF62" i="12"/>
  <c r="AF61" i="12"/>
  <c r="AF60" i="12"/>
  <c r="AF59" i="12"/>
  <c r="AF58" i="12"/>
  <c r="AF57" i="12"/>
  <c r="AF56" i="12"/>
  <c r="AF55" i="12"/>
  <c r="AE66" i="12"/>
  <c r="AE65" i="12"/>
  <c r="AE64" i="12"/>
  <c r="AE61" i="12"/>
  <c r="AE60" i="12"/>
  <c r="AE59" i="12"/>
  <c r="AE58" i="12"/>
  <c r="AE57" i="12"/>
  <c r="AE56" i="12"/>
  <c r="AE55" i="12"/>
  <c r="Q19" i="13" l="1"/>
  <c r="AP19" i="13"/>
  <c r="BL19" i="13"/>
  <c r="Q20" i="13"/>
  <c r="AP20" i="13"/>
  <c r="BL20" i="13"/>
  <c r="Q21" i="13"/>
  <c r="AP21" i="13"/>
  <c r="BL21" i="13"/>
  <c r="Y64" i="12"/>
  <c r="Z64" i="12"/>
  <c r="AA64" i="12"/>
  <c r="Y65" i="12"/>
  <c r="Z65" i="12"/>
  <c r="AA65" i="12"/>
  <c r="Y66" i="12"/>
  <c r="Z66" i="12"/>
  <c r="AA66" i="12"/>
  <c r="G64" i="12"/>
  <c r="K64" i="12"/>
  <c r="O64" i="12"/>
  <c r="G65" i="12"/>
  <c r="K65" i="12"/>
  <c r="O65" i="12"/>
  <c r="G66" i="12"/>
  <c r="K66" i="12"/>
  <c r="O66" i="12"/>
  <c r="G102" i="8"/>
  <c r="G103" i="8"/>
  <c r="G104" i="8"/>
  <c r="AU103" i="7"/>
  <c r="BM103" i="7" s="1"/>
  <c r="AV103" i="7"/>
  <c r="BN103" i="7" s="1"/>
  <c r="AW103" i="7"/>
  <c r="BO103" i="7" s="1"/>
  <c r="AX103" i="7"/>
  <c r="BP103" i="7" s="1"/>
  <c r="AZ103" i="7"/>
  <c r="BR103" i="7" s="1"/>
  <c r="BA103" i="7"/>
  <c r="BS103" i="7" s="1"/>
  <c r="BB103" i="7"/>
  <c r="BT103" i="7" s="1"/>
  <c r="BC103" i="7"/>
  <c r="BU103" i="7" s="1"/>
  <c r="BE103" i="7"/>
  <c r="BW103" i="7" s="1"/>
  <c r="BF103" i="7"/>
  <c r="BX103" i="7" s="1"/>
  <c r="AU104" i="7"/>
  <c r="BM104" i="7" s="1"/>
  <c r="AV104" i="7"/>
  <c r="BN104" i="7" s="1"/>
  <c r="AW104" i="7"/>
  <c r="BO104" i="7" s="1"/>
  <c r="AX104" i="7"/>
  <c r="BP104" i="7" s="1"/>
  <c r="AZ104" i="7"/>
  <c r="BR104" i="7" s="1"/>
  <c r="BA104" i="7"/>
  <c r="BS104" i="7" s="1"/>
  <c r="BB104" i="7"/>
  <c r="BT104" i="7" s="1"/>
  <c r="BC104" i="7"/>
  <c r="BU104" i="7" s="1"/>
  <c r="BE104" i="7"/>
  <c r="BW104" i="7" s="1"/>
  <c r="BF104" i="7"/>
  <c r="BX104" i="7" s="1"/>
  <c r="AU105" i="7"/>
  <c r="BM105" i="7" s="1"/>
  <c r="AV105" i="7"/>
  <c r="BN105" i="7" s="1"/>
  <c r="AW105" i="7"/>
  <c r="BO105" i="7" s="1"/>
  <c r="AX105" i="7"/>
  <c r="BP105" i="7" s="1"/>
  <c r="AZ105" i="7"/>
  <c r="BR105" i="7" s="1"/>
  <c r="BA105" i="7"/>
  <c r="BS105" i="7" s="1"/>
  <c r="BB105" i="7"/>
  <c r="BT105" i="7" s="1"/>
  <c r="BC105" i="7"/>
  <c r="BU105" i="7" s="1"/>
  <c r="BE105" i="7"/>
  <c r="BW105" i="7" s="1"/>
  <c r="BF105" i="7"/>
  <c r="BX105" i="7" s="1"/>
  <c r="K103" i="7"/>
  <c r="Z103" i="7"/>
  <c r="AL103" i="7"/>
  <c r="K104" i="7"/>
  <c r="AQ104" i="7" s="1"/>
  <c r="Z104" i="7"/>
  <c r="AL104" i="7"/>
  <c r="K105" i="7"/>
  <c r="Z105" i="7"/>
  <c r="AL105" i="7"/>
  <c r="H102" i="4"/>
  <c r="I102" i="4"/>
  <c r="H103" i="4"/>
  <c r="I103" i="4"/>
  <c r="H104" i="4"/>
  <c r="I104" i="4"/>
  <c r="CA104" i="7" l="1"/>
  <c r="CA103" i="7"/>
  <c r="CA105" i="7"/>
  <c r="U66" i="12"/>
  <c r="T65" i="12"/>
  <c r="U65" i="12"/>
  <c r="U64" i="12"/>
  <c r="T64" i="12"/>
  <c r="T66" i="12"/>
  <c r="AQ103" i="7"/>
  <c r="AQ105" i="7"/>
  <c r="BV21" i="13"/>
  <c r="BV20" i="13"/>
  <c r="BU20" i="13"/>
  <c r="BV19" i="13"/>
  <c r="BU21" i="13"/>
  <c r="BU19" i="13"/>
  <c r="BI103" i="7"/>
  <c r="BI104" i="7"/>
  <c r="BI105" i="7"/>
  <c r="AY100" i="7"/>
  <c r="BQ100" i="7" s="1"/>
  <c r="AY101" i="7"/>
  <c r="BQ101" i="7" s="1"/>
  <c r="AY102" i="7"/>
  <c r="BQ102" i="7" s="1"/>
  <c r="BL18" i="13" l="1"/>
  <c r="BL17" i="13"/>
  <c r="BL16" i="13"/>
  <c r="BL15" i="13"/>
  <c r="BL14" i="13"/>
  <c r="BL13" i="13"/>
  <c r="BL12" i="13"/>
  <c r="BL11" i="13"/>
  <c r="BL10" i="13"/>
  <c r="AP18" i="13" l="1"/>
  <c r="BV18" i="13" s="1"/>
  <c r="AP17" i="13"/>
  <c r="BV17" i="13" s="1"/>
  <c r="AP16" i="13"/>
  <c r="BV16" i="13" s="1"/>
  <c r="AP15" i="13"/>
  <c r="BV15" i="13" s="1"/>
  <c r="AP14" i="13"/>
  <c r="BV14" i="13" s="1"/>
  <c r="AP13" i="13"/>
  <c r="BV13" i="13" s="1"/>
  <c r="AP12" i="13"/>
  <c r="BV12" i="13" s="1"/>
  <c r="AP11" i="13"/>
  <c r="BV11" i="13" s="1"/>
  <c r="AP10" i="13"/>
  <c r="BV10" i="13" s="1"/>
  <c r="Q18" i="13"/>
  <c r="Q17" i="13"/>
  <c r="BU17" i="13" s="1"/>
  <c r="Q16" i="13"/>
  <c r="Q15" i="13"/>
  <c r="BU15" i="13" s="1"/>
  <c r="Q14" i="13"/>
  <c r="BU14" i="13" s="1"/>
  <c r="Q13" i="13"/>
  <c r="BU13" i="13" s="1"/>
  <c r="Q12" i="13"/>
  <c r="BU12" i="13" s="1"/>
  <c r="Q11" i="13"/>
  <c r="Q10" i="13"/>
  <c r="BU18" i="13" l="1"/>
  <c r="BU10" i="13"/>
  <c r="BU16" i="13"/>
  <c r="BU11" i="13"/>
  <c r="Y61" i="12"/>
  <c r="Z61" i="12"/>
  <c r="AA61" i="12"/>
  <c r="Y62" i="12"/>
  <c r="Z62" i="12"/>
  <c r="AA62" i="12"/>
  <c r="AE62" i="12"/>
  <c r="Y63" i="12"/>
  <c r="Z63" i="12"/>
  <c r="AA63" i="12"/>
  <c r="AE63" i="12"/>
  <c r="G61" i="12"/>
  <c r="K61" i="12"/>
  <c r="O61" i="12"/>
  <c r="G62" i="12"/>
  <c r="K62" i="12"/>
  <c r="O62" i="12"/>
  <c r="G63" i="12"/>
  <c r="K63" i="12"/>
  <c r="O63" i="12"/>
  <c r="G99" i="8"/>
  <c r="G100" i="8"/>
  <c r="G101" i="8"/>
  <c r="AU100" i="7"/>
  <c r="BM100" i="7" s="1"/>
  <c r="AV100" i="7"/>
  <c r="BN100" i="7" s="1"/>
  <c r="AW100" i="7"/>
  <c r="BO100" i="7" s="1"/>
  <c r="AX100" i="7"/>
  <c r="BP100" i="7" s="1"/>
  <c r="AZ100" i="7"/>
  <c r="BR100" i="7" s="1"/>
  <c r="BA100" i="7"/>
  <c r="BS100" i="7" s="1"/>
  <c r="BB100" i="7"/>
  <c r="BT100" i="7" s="1"/>
  <c r="BC100" i="7"/>
  <c r="BU100" i="7" s="1"/>
  <c r="BE100" i="7"/>
  <c r="BW100" i="7" s="1"/>
  <c r="BF100" i="7"/>
  <c r="BX100" i="7" s="1"/>
  <c r="AU101" i="7"/>
  <c r="BM101" i="7" s="1"/>
  <c r="AV101" i="7"/>
  <c r="BN101" i="7" s="1"/>
  <c r="AW101" i="7"/>
  <c r="BO101" i="7" s="1"/>
  <c r="AX101" i="7"/>
  <c r="BP101" i="7" s="1"/>
  <c r="AZ101" i="7"/>
  <c r="BR101" i="7" s="1"/>
  <c r="BA101" i="7"/>
  <c r="BS101" i="7" s="1"/>
  <c r="BB101" i="7"/>
  <c r="BT101" i="7" s="1"/>
  <c r="BC101" i="7"/>
  <c r="BU101" i="7" s="1"/>
  <c r="BE101" i="7"/>
  <c r="BW101" i="7" s="1"/>
  <c r="BF101" i="7"/>
  <c r="BX101" i="7" s="1"/>
  <c r="AU102" i="7"/>
  <c r="BM102" i="7" s="1"/>
  <c r="AV102" i="7"/>
  <c r="BN102" i="7" s="1"/>
  <c r="AW102" i="7"/>
  <c r="BO102" i="7" s="1"/>
  <c r="AX102" i="7"/>
  <c r="BP102" i="7" s="1"/>
  <c r="AZ102" i="7"/>
  <c r="BR102" i="7" s="1"/>
  <c r="BA102" i="7"/>
  <c r="BS102" i="7" s="1"/>
  <c r="BB102" i="7"/>
  <c r="BT102" i="7" s="1"/>
  <c r="BC102" i="7"/>
  <c r="BU102" i="7" s="1"/>
  <c r="BE102" i="7"/>
  <c r="BW102" i="7" s="1"/>
  <c r="BF102" i="7"/>
  <c r="BX102" i="7" s="1"/>
  <c r="K100" i="7"/>
  <c r="Z100" i="7"/>
  <c r="AL100" i="7"/>
  <c r="K101" i="7"/>
  <c r="Z101" i="7"/>
  <c r="AL101" i="7"/>
  <c r="K102" i="7"/>
  <c r="Z102" i="7"/>
  <c r="AL102" i="7"/>
  <c r="H99" i="4"/>
  <c r="I99" i="4"/>
  <c r="H100" i="4"/>
  <c r="I100" i="4"/>
  <c r="H101" i="4"/>
  <c r="I101" i="4"/>
  <c r="CA100" i="7" l="1"/>
  <c r="CA102" i="7"/>
  <c r="CA101" i="7"/>
  <c r="U63" i="12"/>
  <c r="T63" i="12"/>
  <c r="T61" i="12"/>
  <c r="U62" i="12"/>
  <c r="U61" i="12"/>
  <c r="T62" i="12"/>
  <c r="AQ102" i="7"/>
  <c r="AQ101" i="7"/>
  <c r="AQ100" i="7"/>
  <c r="BI102" i="7"/>
  <c r="BI101" i="7"/>
  <c r="BI100" i="7"/>
  <c r="AY99" i="7"/>
  <c r="BQ99" i="7" s="1"/>
  <c r="Y58" i="12" l="1"/>
  <c r="Z58" i="12"/>
  <c r="AA58" i="12"/>
  <c r="Y59" i="12"/>
  <c r="Z59" i="12"/>
  <c r="AA59" i="12"/>
  <c r="Y60" i="12"/>
  <c r="Z60" i="12"/>
  <c r="AA60" i="12"/>
  <c r="G58" i="12"/>
  <c r="K58" i="12"/>
  <c r="O58" i="12"/>
  <c r="G59" i="12"/>
  <c r="K59" i="12"/>
  <c r="O59" i="12"/>
  <c r="G60" i="12"/>
  <c r="K60" i="12"/>
  <c r="O60" i="12"/>
  <c r="G96" i="8"/>
  <c r="G97" i="8"/>
  <c r="G98" i="8"/>
  <c r="AU97" i="7"/>
  <c r="BM97" i="7" s="1"/>
  <c r="AV97" i="7"/>
  <c r="BN97" i="7" s="1"/>
  <c r="AW97" i="7"/>
  <c r="BO97" i="7" s="1"/>
  <c r="AX97" i="7"/>
  <c r="BP97" i="7" s="1"/>
  <c r="AY97" i="7"/>
  <c r="BQ97" i="7" s="1"/>
  <c r="AZ97" i="7"/>
  <c r="BR97" i="7" s="1"/>
  <c r="BA97" i="7"/>
  <c r="BS97" i="7" s="1"/>
  <c r="BB97" i="7"/>
  <c r="BT97" i="7" s="1"/>
  <c r="BC97" i="7"/>
  <c r="BU97" i="7" s="1"/>
  <c r="BE97" i="7"/>
  <c r="BW97" i="7" s="1"/>
  <c r="BF97" i="7"/>
  <c r="BX97" i="7" s="1"/>
  <c r="AU98" i="7"/>
  <c r="BM98" i="7" s="1"/>
  <c r="AV98" i="7"/>
  <c r="BN98" i="7" s="1"/>
  <c r="AW98" i="7"/>
  <c r="BO98" i="7" s="1"/>
  <c r="AX98" i="7"/>
  <c r="BP98" i="7" s="1"/>
  <c r="AY98" i="7"/>
  <c r="BQ98" i="7" s="1"/>
  <c r="AZ98" i="7"/>
  <c r="BR98" i="7" s="1"/>
  <c r="BA98" i="7"/>
  <c r="BS98" i="7" s="1"/>
  <c r="BB98" i="7"/>
  <c r="BT98" i="7" s="1"/>
  <c r="BC98" i="7"/>
  <c r="BU98" i="7" s="1"/>
  <c r="BE98" i="7"/>
  <c r="BW98" i="7" s="1"/>
  <c r="BF98" i="7"/>
  <c r="BX98" i="7" s="1"/>
  <c r="AU99" i="7"/>
  <c r="BM99" i="7" s="1"/>
  <c r="AV99" i="7"/>
  <c r="BN99" i="7" s="1"/>
  <c r="AW99" i="7"/>
  <c r="BO99" i="7" s="1"/>
  <c r="AX99" i="7"/>
  <c r="BP99" i="7" s="1"/>
  <c r="AZ99" i="7"/>
  <c r="BR99" i="7" s="1"/>
  <c r="BA99" i="7"/>
  <c r="BS99" i="7" s="1"/>
  <c r="BB99" i="7"/>
  <c r="BT99" i="7" s="1"/>
  <c r="BC99" i="7"/>
  <c r="BU99" i="7" s="1"/>
  <c r="BE99" i="7"/>
  <c r="BW99" i="7" s="1"/>
  <c r="BF99" i="7"/>
  <c r="BX99" i="7" s="1"/>
  <c r="K97" i="7"/>
  <c r="Z97" i="7"/>
  <c r="AL97" i="7"/>
  <c r="K98" i="7"/>
  <c r="Z98" i="7"/>
  <c r="AL98" i="7"/>
  <c r="K99" i="7"/>
  <c r="Z99" i="7"/>
  <c r="AL99" i="7"/>
  <c r="H96" i="4"/>
  <c r="I96" i="4"/>
  <c r="H97" i="4"/>
  <c r="I97" i="4"/>
  <c r="H98" i="4"/>
  <c r="I98" i="4"/>
  <c r="T60" i="12" l="1"/>
  <c r="CA99" i="7"/>
  <c r="CA97" i="7"/>
  <c r="CA98" i="7"/>
  <c r="U59" i="12"/>
  <c r="T59" i="12"/>
  <c r="T58" i="12"/>
  <c r="U58" i="12"/>
  <c r="U60" i="12"/>
  <c r="AQ99" i="7"/>
  <c r="AQ98" i="7"/>
  <c r="AQ97" i="7"/>
  <c r="BI99" i="7"/>
  <c r="BI97" i="7"/>
  <c r="BI98" i="7"/>
  <c r="AG45" i="12"/>
  <c r="AZ96" i="7" l="1"/>
  <c r="BR96" i="7" s="1"/>
  <c r="AZ95" i="7"/>
  <c r="BR95" i="7" s="1"/>
  <c r="AZ94" i="7"/>
  <c r="BR94" i="7" s="1"/>
  <c r="BF96" i="7"/>
  <c r="BX96" i="7" s="1"/>
  <c r="BF95" i="7"/>
  <c r="BX95" i="7" s="1"/>
  <c r="BF94" i="7"/>
  <c r="BX94" i="7" s="1"/>
  <c r="AL96" i="7"/>
  <c r="AL95" i="7"/>
  <c r="AL94" i="7"/>
  <c r="Y55" i="12" l="1"/>
  <c r="Z55" i="12"/>
  <c r="AA55" i="12"/>
  <c r="Y56" i="12"/>
  <c r="Z56" i="12"/>
  <c r="AA56" i="12"/>
  <c r="Y57" i="12"/>
  <c r="Z57" i="12"/>
  <c r="AA57" i="12"/>
  <c r="G55" i="12"/>
  <c r="K55" i="12"/>
  <c r="O55" i="12"/>
  <c r="G56" i="12"/>
  <c r="K56" i="12"/>
  <c r="O56" i="12"/>
  <c r="G57" i="12"/>
  <c r="K57" i="12"/>
  <c r="O57" i="12"/>
  <c r="G93" i="8"/>
  <c r="G94" i="8"/>
  <c r="G95" i="8"/>
  <c r="AU94" i="7"/>
  <c r="BM94" i="7" s="1"/>
  <c r="AV94" i="7"/>
  <c r="BN94" i="7" s="1"/>
  <c r="AW94" i="7"/>
  <c r="BO94" i="7" s="1"/>
  <c r="AX94" i="7"/>
  <c r="BP94" i="7" s="1"/>
  <c r="AY94" i="7"/>
  <c r="BQ94" i="7" s="1"/>
  <c r="BA94" i="7"/>
  <c r="BS94" i="7" s="1"/>
  <c r="BB94" i="7"/>
  <c r="BT94" i="7" s="1"/>
  <c r="BC94" i="7"/>
  <c r="BU94" i="7" s="1"/>
  <c r="BE94" i="7"/>
  <c r="BW94" i="7" s="1"/>
  <c r="AU95" i="7"/>
  <c r="BM95" i="7" s="1"/>
  <c r="AV95" i="7"/>
  <c r="BN95" i="7" s="1"/>
  <c r="AW95" i="7"/>
  <c r="BO95" i="7" s="1"/>
  <c r="AX95" i="7"/>
  <c r="BP95" i="7" s="1"/>
  <c r="AY95" i="7"/>
  <c r="BQ95" i="7" s="1"/>
  <c r="BA95" i="7"/>
  <c r="BS95" i="7" s="1"/>
  <c r="BB95" i="7"/>
  <c r="BT95" i="7" s="1"/>
  <c r="BC95" i="7"/>
  <c r="BU95" i="7" s="1"/>
  <c r="BE95" i="7"/>
  <c r="BW95" i="7" s="1"/>
  <c r="AU96" i="7"/>
  <c r="BM96" i="7" s="1"/>
  <c r="AV96" i="7"/>
  <c r="BN96" i="7" s="1"/>
  <c r="AW96" i="7"/>
  <c r="BO96" i="7" s="1"/>
  <c r="AX96" i="7"/>
  <c r="BP96" i="7" s="1"/>
  <c r="AY96" i="7"/>
  <c r="BQ96" i="7" s="1"/>
  <c r="BA96" i="7"/>
  <c r="BS96" i="7" s="1"/>
  <c r="BB96" i="7"/>
  <c r="BT96" i="7" s="1"/>
  <c r="BC96" i="7"/>
  <c r="BU96" i="7" s="1"/>
  <c r="BE96" i="7"/>
  <c r="BW96" i="7" s="1"/>
  <c r="K94" i="7"/>
  <c r="Z94" i="7"/>
  <c r="K95" i="7"/>
  <c r="Z95" i="7"/>
  <c r="K96" i="7"/>
  <c r="Z96" i="7"/>
  <c r="H93" i="4"/>
  <c r="I93" i="4"/>
  <c r="H94" i="4"/>
  <c r="I94" i="4"/>
  <c r="H95" i="4"/>
  <c r="I95" i="4"/>
  <c r="T57" i="12" l="1"/>
  <c r="CA95" i="7"/>
  <c r="CA96" i="7"/>
  <c r="CA94" i="7"/>
  <c r="AQ94" i="7"/>
  <c r="T56" i="12"/>
  <c r="U56" i="12"/>
  <c r="T55" i="12"/>
  <c r="U55" i="12"/>
  <c r="U57" i="12"/>
  <c r="AQ96" i="7"/>
  <c r="AQ95" i="7"/>
  <c r="BI96" i="7"/>
  <c r="BI95" i="7"/>
  <c r="BI94" i="7"/>
  <c r="AZ93" i="7"/>
  <c r="BR93" i="7" s="1"/>
  <c r="AZ92" i="7"/>
  <c r="BR92" i="7" s="1"/>
  <c r="AZ91" i="7"/>
  <c r="BR91" i="7" s="1"/>
  <c r="AZ90" i="7"/>
  <c r="BR90" i="7" s="1"/>
  <c r="AZ89" i="7"/>
  <c r="BR89" i="7" s="1"/>
  <c r="Y52" i="12"/>
  <c r="Z52" i="12"/>
  <c r="AA52" i="12"/>
  <c r="AE52" i="12"/>
  <c r="AF52" i="12"/>
  <c r="AG52" i="12"/>
  <c r="Y53" i="12"/>
  <c r="Z53" i="12"/>
  <c r="AA53" i="12"/>
  <c r="AE53" i="12"/>
  <c r="AF53" i="12"/>
  <c r="AG53" i="12"/>
  <c r="Y54" i="12"/>
  <c r="Z54" i="12"/>
  <c r="AA54" i="12"/>
  <c r="AE54" i="12"/>
  <c r="AF54" i="12"/>
  <c r="AG54" i="12"/>
  <c r="G52" i="12"/>
  <c r="K52" i="12"/>
  <c r="O52" i="12"/>
  <c r="G53" i="12"/>
  <c r="K53" i="12"/>
  <c r="O53" i="12"/>
  <c r="G54" i="12"/>
  <c r="K54" i="12"/>
  <c r="O54" i="12"/>
  <c r="G90" i="8"/>
  <c r="G91" i="8"/>
  <c r="G92" i="8"/>
  <c r="AU91" i="7"/>
  <c r="BM91" i="7" s="1"/>
  <c r="AV91" i="7"/>
  <c r="BN91" i="7" s="1"/>
  <c r="AW91" i="7"/>
  <c r="BO91" i="7" s="1"/>
  <c r="AX91" i="7"/>
  <c r="BP91" i="7" s="1"/>
  <c r="AY91" i="7"/>
  <c r="BQ91" i="7" s="1"/>
  <c r="BA91" i="7"/>
  <c r="BS91" i="7" s="1"/>
  <c r="BB91" i="7"/>
  <c r="BT91" i="7" s="1"/>
  <c r="BC91" i="7"/>
  <c r="BU91" i="7" s="1"/>
  <c r="BE91" i="7"/>
  <c r="BW91" i="7" s="1"/>
  <c r="BF91" i="7"/>
  <c r="BX91" i="7" s="1"/>
  <c r="AU92" i="7"/>
  <c r="BM92" i="7" s="1"/>
  <c r="AV92" i="7"/>
  <c r="BN92" i="7" s="1"/>
  <c r="AW92" i="7"/>
  <c r="BO92" i="7" s="1"/>
  <c r="AX92" i="7"/>
  <c r="BP92" i="7" s="1"/>
  <c r="AY92" i="7"/>
  <c r="BQ92" i="7" s="1"/>
  <c r="BA92" i="7"/>
  <c r="BS92" i="7" s="1"/>
  <c r="BB92" i="7"/>
  <c r="BT92" i="7" s="1"/>
  <c r="BC92" i="7"/>
  <c r="BU92" i="7" s="1"/>
  <c r="BE92" i="7"/>
  <c r="BW92" i="7" s="1"/>
  <c r="BF92" i="7"/>
  <c r="BX92" i="7" s="1"/>
  <c r="AU93" i="7"/>
  <c r="BM93" i="7" s="1"/>
  <c r="AV93" i="7"/>
  <c r="BN93" i="7" s="1"/>
  <c r="AW93" i="7"/>
  <c r="BO93" i="7" s="1"/>
  <c r="AX93" i="7"/>
  <c r="BP93" i="7" s="1"/>
  <c r="AY93" i="7"/>
  <c r="BQ93" i="7" s="1"/>
  <c r="BA93" i="7"/>
  <c r="BS93" i="7" s="1"/>
  <c r="BB93" i="7"/>
  <c r="BT93" i="7" s="1"/>
  <c r="BC93" i="7"/>
  <c r="BU93" i="7" s="1"/>
  <c r="BE93" i="7"/>
  <c r="BW93" i="7" s="1"/>
  <c r="BF93" i="7"/>
  <c r="BX93" i="7" s="1"/>
  <c r="K91" i="7"/>
  <c r="Z91" i="7"/>
  <c r="AL91" i="7"/>
  <c r="K92" i="7"/>
  <c r="Z92" i="7"/>
  <c r="AL92" i="7"/>
  <c r="K93" i="7"/>
  <c r="Z93" i="7"/>
  <c r="AL93" i="7"/>
  <c r="H90" i="4"/>
  <c r="I90" i="4"/>
  <c r="H91" i="4"/>
  <c r="I91" i="4"/>
  <c r="H92" i="4"/>
  <c r="I92" i="4"/>
  <c r="CA92" i="7" l="1"/>
  <c r="CA93" i="7"/>
  <c r="CA91" i="7"/>
  <c r="U53" i="12"/>
  <c r="U54" i="12"/>
  <c r="T54" i="12"/>
  <c r="T53" i="12"/>
  <c r="U52" i="12"/>
  <c r="T52" i="12"/>
  <c r="AQ92" i="7"/>
  <c r="AQ93" i="7"/>
  <c r="AQ91" i="7"/>
  <c r="BI93" i="7"/>
  <c r="BI91" i="7"/>
  <c r="BI92" i="7"/>
  <c r="Y49" i="12" l="1"/>
  <c r="Z49" i="12"/>
  <c r="AA49" i="12"/>
  <c r="AE49" i="12"/>
  <c r="AF49" i="12"/>
  <c r="AG49" i="12"/>
  <c r="Y50" i="12"/>
  <c r="Z50" i="12"/>
  <c r="AA50" i="12"/>
  <c r="AE50" i="12"/>
  <c r="AF50" i="12"/>
  <c r="AG50" i="12"/>
  <c r="Y51" i="12"/>
  <c r="Z51" i="12"/>
  <c r="AA51" i="12"/>
  <c r="AE51" i="12"/>
  <c r="AF51" i="12"/>
  <c r="AG51" i="12"/>
  <c r="G49" i="12"/>
  <c r="K49" i="12"/>
  <c r="O49" i="12"/>
  <c r="G50" i="12"/>
  <c r="K50" i="12"/>
  <c r="O50" i="12"/>
  <c r="G51" i="12"/>
  <c r="K51" i="12"/>
  <c r="O51" i="12"/>
  <c r="G87" i="8"/>
  <c r="G88" i="8"/>
  <c r="G89" i="8"/>
  <c r="AU88" i="7"/>
  <c r="BM88" i="7" s="1"/>
  <c r="AV88" i="7"/>
  <c r="BN88" i="7" s="1"/>
  <c r="AW88" i="7"/>
  <c r="BO88" i="7" s="1"/>
  <c r="AX88" i="7"/>
  <c r="BP88" i="7" s="1"/>
  <c r="AY88" i="7"/>
  <c r="BQ88" i="7" s="1"/>
  <c r="AZ88" i="7"/>
  <c r="BR88" i="7" s="1"/>
  <c r="BA88" i="7"/>
  <c r="BS88" i="7" s="1"/>
  <c r="BB88" i="7"/>
  <c r="BT88" i="7" s="1"/>
  <c r="BC88" i="7"/>
  <c r="BU88" i="7" s="1"/>
  <c r="BE88" i="7"/>
  <c r="BW88" i="7" s="1"/>
  <c r="BF88" i="7"/>
  <c r="BX88" i="7" s="1"/>
  <c r="AU89" i="7"/>
  <c r="BM89" i="7" s="1"/>
  <c r="AV89" i="7"/>
  <c r="BN89" i="7" s="1"/>
  <c r="AW89" i="7"/>
  <c r="BO89" i="7" s="1"/>
  <c r="AX89" i="7"/>
  <c r="BP89" i="7" s="1"/>
  <c r="AY89" i="7"/>
  <c r="BQ89" i="7" s="1"/>
  <c r="BA89" i="7"/>
  <c r="BS89" i="7" s="1"/>
  <c r="BB89" i="7"/>
  <c r="BT89" i="7" s="1"/>
  <c r="BC89" i="7"/>
  <c r="BU89" i="7" s="1"/>
  <c r="BE89" i="7"/>
  <c r="BW89" i="7" s="1"/>
  <c r="BF89" i="7"/>
  <c r="BX89" i="7" s="1"/>
  <c r="AU90" i="7"/>
  <c r="BM90" i="7" s="1"/>
  <c r="AV90" i="7"/>
  <c r="BN90" i="7" s="1"/>
  <c r="AW90" i="7"/>
  <c r="BO90" i="7" s="1"/>
  <c r="AX90" i="7"/>
  <c r="BP90" i="7" s="1"/>
  <c r="AY90" i="7"/>
  <c r="BQ90" i="7" s="1"/>
  <c r="BA90" i="7"/>
  <c r="BS90" i="7" s="1"/>
  <c r="BB90" i="7"/>
  <c r="BT90" i="7" s="1"/>
  <c r="BC90" i="7"/>
  <c r="BU90" i="7" s="1"/>
  <c r="BE90" i="7"/>
  <c r="BW90" i="7" s="1"/>
  <c r="BF90" i="7"/>
  <c r="BX90" i="7" s="1"/>
  <c r="K88" i="7"/>
  <c r="Z88" i="7"/>
  <c r="AL88" i="7"/>
  <c r="K89" i="7"/>
  <c r="Z89" i="7"/>
  <c r="AL89" i="7"/>
  <c r="K90" i="7"/>
  <c r="Z90" i="7"/>
  <c r="AL90" i="7"/>
  <c r="H87" i="4"/>
  <c r="I87" i="4"/>
  <c r="H88" i="4"/>
  <c r="I88" i="4"/>
  <c r="H89" i="4"/>
  <c r="I89" i="4"/>
  <c r="CA88" i="7" l="1"/>
  <c r="CA89" i="7"/>
  <c r="CA90" i="7"/>
  <c r="U51" i="12"/>
  <c r="U50" i="12"/>
  <c r="T51" i="12"/>
  <c r="T50" i="12"/>
  <c r="U49" i="12"/>
  <c r="T49" i="12"/>
  <c r="AQ88" i="7"/>
  <c r="AQ90" i="7"/>
  <c r="AQ89" i="7"/>
  <c r="BI90" i="7"/>
  <c r="BI89" i="7"/>
  <c r="BI88" i="7"/>
  <c r="G46" i="12" l="1"/>
  <c r="K46" i="12"/>
  <c r="O46" i="12"/>
  <c r="Y46" i="12"/>
  <c r="Z46" i="12"/>
  <c r="AA46" i="12"/>
  <c r="AE46" i="12"/>
  <c r="AF46" i="12"/>
  <c r="AG46" i="12"/>
  <c r="G47" i="12"/>
  <c r="K47" i="12"/>
  <c r="O47" i="12"/>
  <c r="Y47" i="12"/>
  <c r="Z47" i="12"/>
  <c r="AA47" i="12"/>
  <c r="AE47" i="12"/>
  <c r="AF47" i="12"/>
  <c r="AG47" i="12"/>
  <c r="G48" i="12"/>
  <c r="K48" i="12"/>
  <c r="O48" i="12"/>
  <c r="Y48" i="12"/>
  <c r="Z48" i="12"/>
  <c r="AA48" i="12"/>
  <c r="AE48" i="12"/>
  <c r="AF48" i="12"/>
  <c r="AG48" i="12"/>
  <c r="G84" i="8"/>
  <c r="G85" i="8"/>
  <c r="G86" i="8"/>
  <c r="K85" i="7"/>
  <c r="Z85" i="7"/>
  <c r="AL85" i="7"/>
  <c r="AU85" i="7"/>
  <c r="BM85" i="7" s="1"/>
  <c r="AV85" i="7"/>
  <c r="BN85" i="7" s="1"/>
  <c r="AW85" i="7"/>
  <c r="BO85" i="7" s="1"/>
  <c r="AX85" i="7"/>
  <c r="BP85" i="7" s="1"/>
  <c r="AY85" i="7"/>
  <c r="BQ85" i="7" s="1"/>
  <c r="AZ85" i="7"/>
  <c r="BR85" i="7" s="1"/>
  <c r="BA85" i="7"/>
  <c r="BS85" i="7" s="1"/>
  <c r="BB85" i="7"/>
  <c r="BT85" i="7" s="1"/>
  <c r="BC85" i="7"/>
  <c r="BU85" i="7" s="1"/>
  <c r="BE85" i="7"/>
  <c r="BW85" i="7" s="1"/>
  <c r="BF85" i="7"/>
  <c r="BX85" i="7" s="1"/>
  <c r="K86" i="7"/>
  <c r="Z86" i="7"/>
  <c r="AL86" i="7"/>
  <c r="AU86" i="7"/>
  <c r="BM86" i="7" s="1"/>
  <c r="CA86" i="7" s="1"/>
  <c r="AV86" i="7"/>
  <c r="BN86" i="7" s="1"/>
  <c r="AW86" i="7"/>
  <c r="BO86" i="7" s="1"/>
  <c r="AX86" i="7"/>
  <c r="BP86" i="7" s="1"/>
  <c r="AY86" i="7"/>
  <c r="BQ86" i="7" s="1"/>
  <c r="AZ86" i="7"/>
  <c r="BR86" i="7" s="1"/>
  <c r="BA86" i="7"/>
  <c r="BS86" i="7" s="1"/>
  <c r="BB86" i="7"/>
  <c r="BT86" i="7" s="1"/>
  <c r="BC86" i="7"/>
  <c r="BU86" i="7" s="1"/>
  <c r="BE86" i="7"/>
  <c r="BW86" i="7" s="1"/>
  <c r="BF86" i="7"/>
  <c r="BX86" i="7" s="1"/>
  <c r="K87" i="7"/>
  <c r="Z87" i="7"/>
  <c r="AL87" i="7"/>
  <c r="AU87" i="7"/>
  <c r="BM87" i="7" s="1"/>
  <c r="AV87" i="7"/>
  <c r="BN87" i="7" s="1"/>
  <c r="AW87" i="7"/>
  <c r="BO87" i="7" s="1"/>
  <c r="AX87" i="7"/>
  <c r="BP87" i="7" s="1"/>
  <c r="AY87" i="7"/>
  <c r="BQ87" i="7" s="1"/>
  <c r="AZ87" i="7"/>
  <c r="BR87" i="7" s="1"/>
  <c r="BA87" i="7"/>
  <c r="BS87" i="7" s="1"/>
  <c r="BB87" i="7"/>
  <c r="BT87" i="7" s="1"/>
  <c r="BC87" i="7"/>
  <c r="BU87" i="7" s="1"/>
  <c r="BE87" i="7"/>
  <c r="BW87" i="7" s="1"/>
  <c r="BF87" i="7"/>
  <c r="BX87" i="7" s="1"/>
  <c r="H84" i="4"/>
  <c r="I84" i="4"/>
  <c r="H85" i="4"/>
  <c r="I85" i="4"/>
  <c r="H86" i="4"/>
  <c r="I86" i="4"/>
  <c r="CA87" i="7" l="1"/>
  <c r="CA85" i="7"/>
  <c r="U47" i="12"/>
  <c r="U48" i="12"/>
  <c r="T48" i="12"/>
  <c r="T47" i="12"/>
  <c r="U46" i="12"/>
  <c r="T46" i="12"/>
  <c r="AQ86" i="7"/>
  <c r="AQ87" i="7"/>
  <c r="AQ85" i="7"/>
  <c r="BI85" i="7"/>
  <c r="BI87" i="7"/>
  <c r="BI86" i="7"/>
  <c r="BE84" i="7"/>
  <c r="BW84" i="7" s="1"/>
  <c r="BE83" i="7"/>
  <c r="BW83" i="7" s="1"/>
  <c r="BE82" i="7"/>
  <c r="BW82" i="7" s="1"/>
  <c r="BA84" i="7" l="1"/>
  <c r="BS84" i="7" s="1"/>
  <c r="BA83" i="7"/>
  <c r="BS83" i="7" s="1"/>
  <c r="BA82" i="7"/>
  <c r="BS82" i="7" s="1"/>
  <c r="BA81" i="7"/>
  <c r="BS81" i="7" s="1"/>
  <c r="BA80" i="7"/>
  <c r="BS80" i="7" s="1"/>
  <c r="BA79" i="7"/>
  <c r="BS79" i="7" s="1"/>
  <c r="BA78" i="7"/>
  <c r="BS78" i="7" s="1"/>
  <c r="BA77" i="7"/>
  <c r="BS77" i="7" s="1"/>
  <c r="BA76" i="7"/>
  <c r="BS76" i="7" s="1"/>
  <c r="BA75" i="7"/>
  <c r="BS75" i="7" s="1"/>
  <c r="BA74" i="7"/>
  <c r="BS74" i="7" s="1"/>
  <c r="BA73" i="7"/>
  <c r="BS73" i="7" s="1"/>
  <c r="BA72" i="7"/>
  <c r="BS72" i="7" s="1"/>
  <c r="BA71" i="7"/>
  <c r="BS71" i="7" s="1"/>
  <c r="BA70" i="7"/>
  <c r="BS70" i="7" s="1"/>
  <c r="BA69" i="7"/>
  <c r="BS69" i="7" s="1"/>
  <c r="BA68" i="7"/>
  <c r="BS68" i="7" s="1"/>
  <c r="BA67" i="7"/>
  <c r="BS67" i="7" s="1"/>
  <c r="BA66" i="7"/>
  <c r="BS66" i="7" s="1"/>
  <c r="BA65" i="7"/>
  <c r="BS65" i="7" s="1"/>
  <c r="BA64" i="7"/>
  <c r="BS64" i="7" s="1"/>
  <c r="BA63" i="7"/>
  <c r="BS63" i="7" s="1"/>
  <c r="BA62" i="7"/>
  <c r="BS62" i="7" s="1"/>
  <c r="BA61" i="7"/>
  <c r="BS61" i="7" s="1"/>
  <c r="BA60" i="7"/>
  <c r="BS60" i="7" s="1"/>
  <c r="BA59" i="7"/>
  <c r="BS59" i="7" s="1"/>
  <c r="BA58" i="7"/>
  <c r="BS58" i="7" s="1"/>
  <c r="BA57" i="7"/>
  <c r="BS57" i="7" s="1"/>
  <c r="BA56" i="7"/>
  <c r="BS56" i="7" s="1"/>
  <c r="BA55" i="7"/>
  <c r="BS55" i="7" s="1"/>
  <c r="BA54" i="7"/>
  <c r="BS54" i="7" s="1"/>
  <c r="BA53" i="7"/>
  <c r="BS53" i="7" s="1"/>
  <c r="BA52" i="7"/>
  <c r="BS52" i="7" s="1"/>
  <c r="BA51" i="7"/>
  <c r="BS51" i="7" s="1"/>
  <c r="BA50" i="7"/>
  <c r="BS50" i="7" s="1"/>
  <c r="BA49" i="7"/>
  <c r="BS49" i="7" s="1"/>
  <c r="BA48" i="7"/>
  <c r="BS48" i="7" s="1"/>
  <c r="BA47" i="7"/>
  <c r="BS47" i="7" s="1"/>
  <c r="BA46" i="7"/>
  <c r="BS46" i="7" s="1"/>
  <c r="BA45" i="7"/>
  <c r="BS45" i="7" s="1"/>
  <c r="BA44" i="7"/>
  <c r="BS44" i="7" s="1"/>
  <c r="BA43" i="7"/>
  <c r="BS43" i="7" s="1"/>
  <c r="BA42" i="7"/>
  <c r="BS42" i="7" s="1"/>
  <c r="BA41" i="7"/>
  <c r="BS41" i="7" s="1"/>
  <c r="BA40" i="7"/>
  <c r="BS40" i="7" s="1"/>
  <c r="BA39" i="7"/>
  <c r="BS39" i="7" s="1"/>
  <c r="AL84" i="7"/>
  <c r="AL83" i="7"/>
  <c r="AL82" i="7"/>
  <c r="AL81" i="7"/>
  <c r="AL80" i="7"/>
  <c r="AL79" i="7"/>
  <c r="AL78" i="7"/>
  <c r="AL77" i="7"/>
  <c r="AL76" i="7"/>
  <c r="AL75" i="7"/>
  <c r="AL74" i="7"/>
  <c r="AL73" i="7"/>
  <c r="AL72" i="7"/>
  <c r="AL71" i="7"/>
  <c r="AL70" i="7"/>
  <c r="AL69" i="7"/>
  <c r="AL68" i="7"/>
  <c r="AL67" i="7"/>
  <c r="AL66" i="7"/>
  <c r="AL65" i="7"/>
  <c r="AL64" i="7"/>
  <c r="AL63" i="7"/>
  <c r="AL62" i="7"/>
  <c r="AL61" i="7"/>
  <c r="AL60" i="7"/>
  <c r="AL59" i="7"/>
  <c r="AL58" i="7"/>
  <c r="Y43" i="12" l="1"/>
  <c r="Z43" i="12"/>
  <c r="AA43" i="12"/>
  <c r="AE43" i="12"/>
  <c r="AF43" i="12"/>
  <c r="AG43" i="12"/>
  <c r="Y44" i="12"/>
  <c r="Z44" i="12"/>
  <c r="AA44" i="12"/>
  <c r="AE44" i="12"/>
  <c r="AF44" i="12"/>
  <c r="AG44" i="12"/>
  <c r="Y45" i="12"/>
  <c r="Z45" i="12"/>
  <c r="AA45" i="12"/>
  <c r="AE45" i="12"/>
  <c r="AF45" i="12"/>
  <c r="G43" i="12"/>
  <c r="K43" i="12"/>
  <c r="O43" i="12"/>
  <c r="G44" i="12"/>
  <c r="K44" i="12"/>
  <c r="O44" i="12"/>
  <c r="G45" i="12"/>
  <c r="K45" i="12"/>
  <c r="O45" i="12"/>
  <c r="T45" i="12" l="1"/>
  <c r="U44" i="12"/>
  <c r="T44" i="12"/>
  <c r="U43" i="12"/>
  <c r="U45" i="12"/>
  <c r="T43" i="12"/>
  <c r="G81" i="8"/>
  <c r="G82" i="8"/>
  <c r="G83" i="8"/>
  <c r="AU82" i="7"/>
  <c r="BM82" i="7" s="1"/>
  <c r="AV82" i="7"/>
  <c r="BN82" i="7" s="1"/>
  <c r="AW82" i="7"/>
  <c r="BO82" i="7" s="1"/>
  <c r="AX82" i="7"/>
  <c r="BP82" i="7" s="1"/>
  <c r="AY82" i="7"/>
  <c r="BQ82" i="7" s="1"/>
  <c r="AZ82" i="7"/>
  <c r="BR82" i="7" s="1"/>
  <c r="BB82" i="7"/>
  <c r="BT82" i="7" s="1"/>
  <c r="BC82" i="7"/>
  <c r="BU82" i="7" s="1"/>
  <c r="BF82" i="7"/>
  <c r="BX82" i="7" s="1"/>
  <c r="AU83" i="7"/>
  <c r="BM83" i="7" s="1"/>
  <c r="AV83" i="7"/>
  <c r="BN83" i="7" s="1"/>
  <c r="AW83" i="7"/>
  <c r="BO83" i="7" s="1"/>
  <c r="AX83" i="7"/>
  <c r="BP83" i="7" s="1"/>
  <c r="AY83" i="7"/>
  <c r="BQ83" i="7" s="1"/>
  <c r="AZ83" i="7"/>
  <c r="BR83" i="7" s="1"/>
  <c r="BB83" i="7"/>
  <c r="BT83" i="7" s="1"/>
  <c r="BC83" i="7"/>
  <c r="BU83" i="7" s="1"/>
  <c r="BF83" i="7"/>
  <c r="BX83" i="7" s="1"/>
  <c r="AU84" i="7"/>
  <c r="BM84" i="7" s="1"/>
  <c r="AV84" i="7"/>
  <c r="BN84" i="7" s="1"/>
  <c r="AW84" i="7"/>
  <c r="BO84" i="7" s="1"/>
  <c r="AX84" i="7"/>
  <c r="BP84" i="7" s="1"/>
  <c r="AY84" i="7"/>
  <c r="BQ84" i="7" s="1"/>
  <c r="AZ84" i="7"/>
  <c r="BR84" i="7" s="1"/>
  <c r="BB84" i="7"/>
  <c r="BT84" i="7" s="1"/>
  <c r="BC84" i="7"/>
  <c r="BU84" i="7" s="1"/>
  <c r="BF84" i="7"/>
  <c r="BX84" i="7" s="1"/>
  <c r="K82" i="7"/>
  <c r="Z82" i="7"/>
  <c r="K83" i="7"/>
  <c r="Z83" i="7"/>
  <c r="K84" i="7"/>
  <c r="Z84" i="7"/>
  <c r="H81" i="4"/>
  <c r="I81" i="4"/>
  <c r="H82" i="4"/>
  <c r="I82" i="4"/>
  <c r="H83" i="4"/>
  <c r="I83" i="4"/>
  <c r="CA84" i="7" l="1"/>
  <c r="CA82" i="7"/>
  <c r="CA83" i="7"/>
  <c r="AQ82" i="7"/>
  <c r="AQ84" i="7"/>
  <c r="AQ83" i="7"/>
  <c r="BI84" i="7"/>
  <c r="BI82" i="7"/>
  <c r="BI83" i="7"/>
  <c r="BF81" i="7"/>
  <c r="BX81" i="7" s="1"/>
  <c r="BE81" i="7"/>
  <c r="BW81" i="7" s="1"/>
  <c r="BC81" i="7"/>
  <c r="BU81" i="7" s="1"/>
  <c r="BB81" i="7"/>
  <c r="BT81" i="7" s="1"/>
  <c r="AZ81" i="7"/>
  <c r="BR81" i="7" s="1"/>
  <c r="AY81" i="7"/>
  <c r="BQ81" i="7" s="1"/>
  <c r="BF80" i="7"/>
  <c r="BX80" i="7" s="1"/>
  <c r="BE80" i="7"/>
  <c r="BW80" i="7" s="1"/>
  <c r="BC80" i="7"/>
  <c r="BU80" i="7" s="1"/>
  <c r="BB80" i="7"/>
  <c r="BT80" i="7" s="1"/>
  <c r="AZ80" i="7"/>
  <c r="BR80" i="7" s="1"/>
  <c r="AY80" i="7"/>
  <c r="BQ80" i="7" s="1"/>
  <c r="BF79" i="7"/>
  <c r="BX79" i="7" s="1"/>
  <c r="BE79" i="7"/>
  <c r="BW79" i="7" s="1"/>
  <c r="BD79" i="7"/>
  <c r="BV79" i="7" s="1"/>
  <c r="BC79" i="7"/>
  <c r="BU79" i="7" s="1"/>
  <c r="BB79" i="7"/>
  <c r="BT79" i="7" s="1"/>
  <c r="AZ79" i="7"/>
  <c r="BR79" i="7" s="1"/>
  <c r="AY79" i="7"/>
  <c r="BQ79" i="7" s="1"/>
  <c r="BF78" i="7"/>
  <c r="BX78" i="7" s="1"/>
  <c r="BE78" i="7"/>
  <c r="BW78" i="7" s="1"/>
  <c r="BD78" i="7"/>
  <c r="BV78" i="7" s="1"/>
  <c r="BC78" i="7"/>
  <c r="BU78" i="7" s="1"/>
  <c r="BB78" i="7"/>
  <c r="BT78" i="7" s="1"/>
  <c r="AZ78" i="7"/>
  <c r="BR78" i="7" s="1"/>
  <c r="AY78" i="7"/>
  <c r="BQ78" i="7" s="1"/>
  <c r="BF77" i="7"/>
  <c r="BX77" i="7" s="1"/>
  <c r="BE77" i="7"/>
  <c r="BW77" i="7" s="1"/>
  <c r="BD77" i="7"/>
  <c r="BV77" i="7" s="1"/>
  <c r="BC77" i="7"/>
  <c r="BU77" i="7" s="1"/>
  <c r="BB77" i="7"/>
  <c r="BT77" i="7" s="1"/>
  <c r="AZ77" i="7"/>
  <c r="BR77" i="7" s="1"/>
  <c r="AY77" i="7"/>
  <c r="BQ77" i="7" s="1"/>
  <c r="BF76" i="7"/>
  <c r="BX76" i="7" s="1"/>
  <c r="BE76" i="7"/>
  <c r="BW76" i="7" s="1"/>
  <c r="BD76" i="7"/>
  <c r="BV76" i="7" s="1"/>
  <c r="BC76" i="7"/>
  <c r="BU76" i="7" s="1"/>
  <c r="BB76" i="7"/>
  <c r="BT76" i="7" s="1"/>
  <c r="AZ76" i="7"/>
  <c r="BR76" i="7" s="1"/>
  <c r="AY76" i="7"/>
  <c r="BQ76" i="7" s="1"/>
  <c r="BF75" i="7"/>
  <c r="BX75" i="7" s="1"/>
  <c r="BD75" i="7"/>
  <c r="BV75" i="7" s="1"/>
  <c r="BC75" i="7"/>
  <c r="BU75" i="7" s="1"/>
  <c r="BB75" i="7"/>
  <c r="BT75" i="7" s="1"/>
  <c r="AZ75" i="7"/>
  <c r="BR75" i="7" s="1"/>
  <c r="AY75" i="7"/>
  <c r="BQ75" i="7" s="1"/>
  <c r="BF74" i="7"/>
  <c r="BX74" i="7" s="1"/>
  <c r="BD74" i="7"/>
  <c r="BV74" i="7" s="1"/>
  <c r="BC74" i="7"/>
  <c r="BU74" i="7" s="1"/>
  <c r="BB74" i="7"/>
  <c r="BT74" i="7" s="1"/>
  <c r="AZ74" i="7"/>
  <c r="BR74" i="7" s="1"/>
  <c r="AY74" i="7"/>
  <c r="BQ74" i="7" s="1"/>
  <c r="BF73" i="7"/>
  <c r="BX73" i="7" s="1"/>
  <c r="BD73" i="7"/>
  <c r="BV73" i="7" s="1"/>
  <c r="BC73" i="7"/>
  <c r="BU73" i="7" s="1"/>
  <c r="BB73" i="7"/>
  <c r="BT73" i="7" s="1"/>
  <c r="AZ73" i="7"/>
  <c r="BR73" i="7" s="1"/>
  <c r="AY73" i="7"/>
  <c r="BQ73" i="7" s="1"/>
  <c r="BF72" i="7"/>
  <c r="BX72" i="7" s="1"/>
  <c r="BD72" i="7"/>
  <c r="BV72" i="7" s="1"/>
  <c r="BC72" i="7"/>
  <c r="BU72" i="7" s="1"/>
  <c r="BB72" i="7"/>
  <c r="BT72" i="7" s="1"/>
  <c r="AZ72" i="7"/>
  <c r="BR72" i="7" s="1"/>
  <c r="AY72" i="7"/>
  <c r="BQ72" i="7" s="1"/>
  <c r="BF71" i="7"/>
  <c r="BX71" i="7" s="1"/>
  <c r="BD71" i="7"/>
  <c r="BV71" i="7" s="1"/>
  <c r="BC71" i="7"/>
  <c r="BU71" i="7" s="1"/>
  <c r="BB71" i="7"/>
  <c r="BT71" i="7" s="1"/>
  <c r="AZ71" i="7"/>
  <c r="BR71" i="7" s="1"/>
  <c r="AY71" i="7"/>
  <c r="BQ71" i="7" s="1"/>
  <c r="BF70" i="7"/>
  <c r="BX70" i="7" s="1"/>
  <c r="BD70" i="7"/>
  <c r="BV70" i="7" s="1"/>
  <c r="BC70" i="7"/>
  <c r="BU70" i="7" s="1"/>
  <c r="BB70" i="7"/>
  <c r="BT70" i="7" s="1"/>
  <c r="AZ70" i="7"/>
  <c r="BR70" i="7" s="1"/>
  <c r="AY70" i="7"/>
  <c r="BQ70" i="7" s="1"/>
  <c r="BF69" i="7"/>
  <c r="BX69" i="7" s="1"/>
  <c r="BD69" i="7"/>
  <c r="BV69" i="7" s="1"/>
  <c r="BC69" i="7"/>
  <c r="BU69" i="7" s="1"/>
  <c r="BB69" i="7"/>
  <c r="BT69" i="7" s="1"/>
  <c r="AZ69" i="7"/>
  <c r="BR69" i="7" s="1"/>
  <c r="AY69" i="7"/>
  <c r="BQ69" i="7" s="1"/>
  <c r="BF68" i="7"/>
  <c r="BX68" i="7" s="1"/>
  <c r="BD68" i="7"/>
  <c r="BV68" i="7" s="1"/>
  <c r="BC68" i="7"/>
  <c r="BU68" i="7" s="1"/>
  <c r="BB68" i="7"/>
  <c r="BT68" i="7" s="1"/>
  <c r="AZ68" i="7"/>
  <c r="BR68" i="7" s="1"/>
  <c r="AY68" i="7"/>
  <c r="BQ68" i="7" s="1"/>
  <c r="BF67" i="7"/>
  <c r="BX67" i="7" s="1"/>
  <c r="BD67" i="7"/>
  <c r="BV67" i="7" s="1"/>
  <c r="BC67" i="7"/>
  <c r="BU67" i="7" s="1"/>
  <c r="BB67" i="7"/>
  <c r="BT67" i="7" s="1"/>
  <c r="AZ67" i="7"/>
  <c r="BR67" i="7" s="1"/>
  <c r="AY67" i="7"/>
  <c r="BQ67" i="7" s="1"/>
  <c r="BF66" i="7"/>
  <c r="BX66" i="7" s="1"/>
  <c r="BD66" i="7"/>
  <c r="BV66" i="7" s="1"/>
  <c r="BC66" i="7"/>
  <c r="BU66" i="7" s="1"/>
  <c r="BB66" i="7"/>
  <c r="BT66" i="7" s="1"/>
  <c r="AZ66" i="7"/>
  <c r="BR66" i="7" s="1"/>
  <c r="AY66" i="7"/>
  <c r="BQ66" i="7" s="1"/>
  <c r="BF65" i="7"/>
  <c r="BX65" i="7" s="1"/>
  <c r="BD65" i="7"/>
  <c r="BV65" i="7" s="1"/>
  <c r="BC65" i="7"/>
  <c r="BU65" i="7" s="1"/>
  <c r="BB65" i="7"/>
  <c r="BT65" i="7" s="1"/>
  <c r="AZ65" i="7"/>
  <c r="BR65" i="7" s="1"/>
  <c r="AY65" i="7"/>
  <c r="BQ65" i="7" s="1"/>
  <c r="BF64" i="7"/>
  <c r="BX64" i="7" s="1"/>
  <c r="BD64" i="7"/>
  <c r="BV64" i="7" s="1"/>
  <c r="BC64" i="7"/>
  <c r="BU64" i="7" s="1"/>
  <c r="BB64" i="7"/>
  <c r="BT64" i="7" s="1"/>
  <c r="AZ64" i="7"/>
  <c r="BR64" i="7" s="1"/>
  <c r="AY64" i="7"/>
  <c r="BQ64" i="7" s="1"/>
  <c r="BF63" i="7"/>
  <c r="BX63" i="7" s="1"/>
  <c r="BD63" i="7"/>
  <c r="BV63" i="7" s="1"/>
  <c r="BC63" i="7"/>
  <c r="BU63" i="7" s="1"/>
  <c r="BB63" i="7"/>
  <c r="BT63" i="7" s="1"/>
  <c r="AZ63" i="7"/>
  <c r="BR63" i="7" s="1"/>
  <c r="AY63" i="7"/>
  <c r="BQ63" i="7" s="1"/>
  <c r="BF62" i="7"/>
  <c r="BX62" i="7" s="1"/>
  <c r="BD62" i="7"/>
  <c r="BV62" i="7" s="1"/>
  <c r="BC62" i="7"/>
  <c r="BU62" i="7" s="1"/>
  <c r="BB62" i="7"/>
  <c r="BT62" i="7" s="1"/>
  <c r="AZ62" i="7"/>
  <c r="BR62" i="7" s="1"/>
  <c r="AY62" i="7"/>
  <c r="BQ62" i="7" s="1"/>
  <c r="BF61" i="7"/>
  <c r="BX61" i="7" s="1"/>
  <c r="BD61" i="7"/>
  <c r="BV61" i="7" s="1"/>
  <c r="BC61" i="7"/>
  <c r="BU61" i="7" s="1"/>
  <c r="BB61" i="7"/>
  <c r="BT61" i="7" s="1"/>
  <c r="AZ61" i="7"/>
  <c r="BR61" i="7" s="1"/>
  <c r="AY61" i="7"/>
  <c r="BQ61" i="7" s="1"/>
  <c r="BF60" i="7"/>
  <c r="BX60" i="7" s="1"/>
  <c r="BC60" i="7"/>
  <c r="BU60" i="7" s="1"/>
  <c r="BB60" i="7"/>
  <c r="BT60" i="7" s="1"/>
  <c r="AZ60" i="7"/>
  <c r="BR60" i="7" s="1"/>
  <c r="AY60" i="7"/>
  <c r="BQ60" i="7" s="1"/>
  <c r="BF59" i="7"/>
  <c r="BX59" i="7" s="1"/>
  <c r="BC59" i="7"/>
  <c r="BU59" i="7" s="1"/>
  <c r="BB59" i="7"/>
  <c r="BT59" i="7" s="1"/>
  <c r="AZ59" i="7"/>
  <c r="BR59" i="7" s="1"/>
  <c r="AY59" i="7"/>
  <c r="BQ59" i="7" s="1"/>
  <c r="BF58" i="7"/>
  <c r="BX58" i="7" s="1"/>
  <c r="BC58" i="7"/>
  <c r="BU58" i="7" s="1"/>
  <c r="BB58" i="7"/>
  <c r="BT58" i="7" s="1"/>
  <c r="AZ58" i="7"/>
  <c r="BR58" i="7" s="1"/>
  <c r="AY58" i="7"/>
  <c r="BQ58" i="7" s="1"/>
  <c r="BF57" i="7"/>
  <c r="BX57" i="7" s="1"/>
  <c r="BC57" i="7"/>
  <c r="BU57" i="7" s="1"/>
  <c r="AZ57" i="7"/>
  <c r="BR57" i="7" s="1"/>
  <c r="AY57" i="7"/>
  <c r="BQ57" i="7" s="1"/>
  <c r="BC56" i="7"/>
  <c r="BU56" i="7" s="1"/>
  <c r="AZ56" i="7"/>
  <c r="BR56" i="7" s="1"/>
  <c r="AY56" i="7"/>
  <c r="BQ56" i="7" s="1"/>
  <c r="BC55" i="7"/>
  <c r="BU55" i="7" s="1"/>
  <c r="AZ55" i="7"/>
  <c r="BR55" i="7" s="1"/>
  <c r="AY55" i="7"/>
  <c r="BQ55" i="7" s="1"/>
  <c r="AZ54" i="7"/>
  <c r="BR54" i="7" s="1"/>
  <c r="AY54" i="7"/>
  <c r="BQ54" i="7" s="1"/>
  <c r="AZ53" i="7"/>
  <c r="BR53" i="7" s="1"/>
  <c r="AY53" i="7"/>
  <c r="BQ53" i="7" s="1"/>
  <c r="AZ52" i="7"/>
  <c r="BR52" i="7" s="1"/>
  <c r="AY52" i="7"/>
  <c r="BQ52" i="7" s="1"/>
  <c r="AZ51" i="7"/>
  <c r="BR51" i="7" s="1"/>
  <c r="AY51" i="7"/>
  <c r="BQ51" i="7" s="1"/>
  <c r="AZ50" i="7"/>
  <c r="BR50" i="7" s="1"/>
  <c r="AY50" i="7"/>
  <c r="BQ50" i="7" s="1"/>
  <c r="AZ49" i="7"/>
  <c r="BR49" i="7" s="1"/>
  <c r="AY49" i="7"/>
  <c r="BQ49" i="7" s="1"/>
  <c r="AZ48" i="7"/>
  <c r="BR48" i="7" s="1"/>
  <c r="AY48" i="7"/>
  <c r="BQ48" i="7" s="1"/>
  <c r="AZ47" i="7"/>
  <c r="BR47" i="7" s="1"/>
  <c r="AY47" i="7"/>
  <c r="BQ47" i="7" s="1"/>
  <c r="AZ46" i="7"/>
  <c r="BR46" i="7" s="1"/>
  <c r="AY46" i="7"/>
  <c r="BQ46" i="7" s="1"/>
  <c r="AZ45" i="7"/>
  <c r="BR45" i="7" s="1"/>
  <c r="AY45" i="7"/>
  <c r="BQ45" i="7" s="1"/>
  <c r="AZ44" i="7"/>
  <c r="BR44" i="7" s="1"/>
  <c r="AY44" i="7"/>
  <c r="BQ44" i="7" s="1"/>
  <c r="AZ43" i="7"/>
  <c r="BR43" i="7" s="1"/>
  <c r="AY43" i="7"/>
  <c r="BQ43" i="7" s="1"/>
  <c r="AZ42" i="7"/>
  <c r="BR42" i="7" s="1"/>
  <c r="AY42" i="7"/>
  <c r="BQ42" i="7" s="1"/>
  <c r="AZ41" i="7"/>
  <c r="BR41" i="7" s="1"/>
  <c r="AY41" i="7"/>
  <c r="BQ41" i="7" s="1"/>
  <c r="AZ40" i="7"/>
  <c r="BR40" i="7" s="1"/>
  <c r="AY40" i="7"/>
  <c r="BQ40" i="7" s="1"/>
  <c r="AZ39" i="7"/>
  <c r="BR39" i="7" s="1"/>
  <c r="AY39" i="7"/>
  <c r="BQ39" i="7" s="1"/>
  <c r="AZ38" i="7"/>
  <c r="BR38" i="7" s="1"/>
  <c r="AY38" i="7"/>
  <c r="BQ38" i="7" s="1"/>
  <c r="AZ37" i="7"/>
  <c r="BR37" i="7" s="1"/>
  <c r="AY37" i="7"/>
  <c r="BQ37" i="7" s="1"/>
  <c r="AZ36" i="7"/>
  <c r="BR36" i="7" s="1"/>
  <c r="AZ35" i="7"/>
  <c r="BR35" i="7" s="1"/>
  <c r="AZ34" i="7"/>
  <c r="BR34" i="7" s="1"/>
  <c r="AX81" i="7"/>
  <c r="BP81" i="7" s="1"/>
  <c r="AW81" i="7"/>
  <c r="BO81" i="7" s="1"/>
  <c r="AV81" i="7"/>
  <c r="BN81" i="7" s="1"/>
  <c r="AU81" i="7"/>
  <c r="BM81" i="7" s="1"/>
  <c r="AX80" i="7"/>
  <c r="BP80" i="7" s="1"/>
  <c r="AW80" i="7"/>
  <c r="BO80" i="7" s="1"/>
  <c r="AV80" i="7"/>
  <c r="BN80" i="7" s="1"/>
  <c r="AU80" i="7"/>
  <c r="BM80" i="7" s="1"/>
  <c r="AX79" i="7"/>
  <c r="BP79" i="7" s="1"/>
  <c r="AW79" i="7"/>
  <c r="BO79" i="7" s="1"/>
  <c r="AV79" i="7"/>
  <c r="BN79" i="7" s="1"/>
  <c r="AU79" i="7"/>
  <c r="BM79" i="7" s="1"/>
  <c r="AX78" i="7"/>
  <c r="BP78" i="7" s="1"/>
  <c r="AW78" i="7"/>
  <c r="BO78" i="7" s="1"/>
  <c r="AV78" i="7"/>
  <c r="BN78" i="7" s="1"/>
  <c r="AU78" i="7"/>
  <c r="BM78" i="7" s="1"/>
  <c r="AX77" i="7"/>
  <c r="BP77" i="7" s="1"/>
  <c r="AW77" i="7"/>
  <c r="BO77" i="7" s="1"/>
  <c r="AV77" i="7"/>
  <c r="BN77" i="7" s="1"/>
  <c r="AU77" i="7"/>
  <c r="BM77" i="7" s="1"/>
  <c r="AX76" i="7"/>
  <c r="BP76" i="7" s="1"/>
  <c r="AW76" i="7"/>
  <c r="BO76" i="7" s="1"/>
  <c r="AV76" i="7"/>
  <c r="BN76" i="7" s="1"/>
  <c r="AU76" i="7"/>
  <c r="BM76" i="7" s="1"/>
  <c r="AX75" i="7"/>
  <c r="BP75" i="7" s="1"/>
  <c r="AW75" i="7"/>
  <c r="BO75" i="7" s="1"/>
  <c r="AV75" i="7"/>
  <c r="BN75" i="7" s="1"/>
  <c r="AU75" i="7"/>
  <c r="BM75" i="7" s="1"/>
  <c r="AX74" i="7"/>
  <c r="BP74" i="7" s="1"/>
  <c r="AW74" i="7"/>
  <c r="BO74" i="7" s="1"/>
  <c r="AV74" i="7"/>
  <c r="BN74" i="7" s="1"/>
  <c r="AU74" i="7"/>
  <c r="BM74" i="7" s="1"/>
  <c r="AX73" i="7"/>
  <c r="BP73" i="7" s="1"/>
  <c r="AW73" i="7"/>
  <c r="BO73" i="7" s="1"/>
  <c r="AV73" i="7"/>
  <c r="BN73" i="7" s="1"/>
  <c r="AU73" i="7"/>
  <c r="BM73" i="7" s="1"/>
  <c r="AX72" i="7"/>
  <c r="BP72" i="7" s="1"/>
  <c r="AW72" i="7"/>
  <c r="BO72" i="7" s="1"/>
  <c r="AV72" i="7"/>
  <c r="BN72" i="7" s="1"/>
  <c r="AU72" i="7"/>
  <c r="BM72" i="7" s="1"/>
  <c r="AX71" i="7"/>
  <c r="BP71" i="7" s="1"/>
  <c r="AW71" i="7"/>
  <c r="BO71" i="7" s="1"/>
  <c r="AV71" i="7"/>
  <c r="BN71" i="7" s="1"/>
  <c r="AU71" i="7"/>
  <c r="BM71" i="7" s="1"/>
  <c r="AX70" i="7"/>
  <c r="BP70" i="7" s="1"/>
  <c r="AW70" i="7"/>
  <c r="BO70" i="7" s="1"/>
  <c r="AV70" i="7"/>
  <c r="BN70" i="7" s="1"/>
  <c r="AU70" i="7"/>
  <c r="BM70" i="7" s="1"/>
  <c r="AX69" i="7"/>
  <c r="BP69" i="7" s="1"/>
  <c r="AW69" i="7"/>
  <c r="BO69" i="7" s="1"/>
  <c r="AV69" i="7"/>
  <c r="BN69" i="7" s="1"/>
  <c r="AU69" i="7"/>
  <c r="BM69" i="7" s="1"/>
  <c r="AX68" i="7"/>
  <c r="BP68" i="7" s="1"/>
  <c r="AW68" i="7"/>
  <c r="BO68" i="7" s="1"/>
  <c r="AV68" i="7"/>
  <c r="BN68" i="7" s="1"/>
  <c r="AU68" i="7"/>
  <c r="BM68" i="7" s="1"/>
  <c r="AX67" i="7"/>
  <c r="BP67" i="7" s="1"/>
  <c r="AW67" i="7"/>
  <c r="BO67" i="7" s="1"/>
  <c r="AV67" i="7"/>
  <c r="BN67" i="7" s="1"/>
  <c r="AU67" i="7"/>
  <c r="BM67" i="7" s="1"/>
  <c r="AX66" i="7"/>
  <c r="BP66" i="7" s="1"/>
  <c r="AW66" i="7"/>
  <c r="BO66" i="7" s="1"/>
  <c r="AV66" i="7"/>
  <c r="BN66" i="7" s="1"/>
  <c r="AU66" i="7"/>
  <c r="BM66" i="7" s="1"/>
  <c r="AX65" i="7"/>
  <c r="BP65" i="7" s="1"/>
  <c r="AW65" i="7"/>
  <c r="BO65" i="7" s="1"/>
  <c r="AV65" i="7"/>
  <c r="BN65" i="7" s="1"/>
  <c r="AU65" i="7"/>
  <c r="BM65" i="7" s="1"/>
  <c r="AX64" i="7"/>
  <c r="BP64" i="7" s="1"/>
  <c r="AW64" i="7"/>
  <c r="BO64" i="7" s="1"/>
  <c r="AV64" i="7"/>
  <c r="BN64" i="7" s="1"/>
  <c r="AU64" i="7"/>
  <c r="BM64" i="7" s="1"/>
  <c r="AX63" i="7"/>
  <c r="BP63" i="7" s="1"/>
  <c r="AW63" i="7"/>
  <c r="BO63" i="7" s="1"/>
  <c r="AV63" i="7"/>
  <c r="BN63" i="7" s="1"/>
  <c r="AU63" i="7"/>
  <c r="BM63" i="7" s="1"/>
  <c r="AX62" i="7"/>
  <c r="BP62" i="7" s="1"/>
  <c r="AW62" i="7"/>
  <c r="BO62" i="7" s="1"/>
  <c r="AV62" i="7"/>
  <c r="BN62" i="7" s="1"/>
  <c r="AU62" i="7"/>
  <c r="BM62" i="7" s="1"/>
  <c r="AX61" i="7"/>
  <c r="BP61" i="7" s="1"/>
  <c r="AW61" i="7"/>
  <c r="BO61" i="7" s="1"/>
  <c r="AV61" i="7"/>
  <c r="BN61" i="7" s="1"/>
  <c r="AU61" i="7"/>
  <c r="BM61" i="7" s="1"/>
  <c r="AX60" i="7"/>
  <c r="BP60" i="7" s="1"/>
  <c r="AW60" i="7"/>
  <c r="BO60" i="7" s="1"/>
  <c r="AV60" i="7"/>
  <c r="BN60" i="7" s="1"/>
  <c r="AU60" i="7"/>
  <c r="BM60" i="7" s="1"/>
  <c r="AX59" i="7"/>
  <c r="BP59" i="7" s="1"/>
  <c r="AW59" i="7"/>
  <c r="BO59" i="7" s="1"/>
  <c r="AV59" i="7"/>
  <c r="BN59" i="7" s="1"/>
  <c r="AU59" i="7"/>
  <c r="BM59" i="7" s="1"/>
  <c r="AX58" i="7"/>
  <c r="BP58" i="7" s="1"/>
  <c r="AW58" i="7"/>
  <c r="BO58" i="7" s="1"/>
  <c r="AV58" i="7"/>
  <c r="BN58" i="7" s="1"/>
  <c r="AU58" i="7"/>
  <c r="BM58" i="7" s="1"/>
  <c r="AX57" i="7"/>
  <c r="BP57" i="7" s="1"/>
  <c r="AW57" i="7"/>
  <c r="BO57" i="7" s="1"/>
  <c r="AV57" i="7"/>
  <c r="BN57" i="7" s="1"/>
  <c r="AU57" i="7"/>
  <c r="BM57" i="7" s="1"/>
  <c r="AX56" i="7"/>
  <c r="BP56" i="7" s="1"/>
  <c r="AW56" i="7"/>
  <c r="BO56" i="7" s="1"/>
  <c r="AV56" i="7"/>
  <c r="BN56" i="7" s="1"/>
  <c r="AU56" i="7"/>
  <c r="BM56" i="7" s="1"/>
  <c r="AX55" i="7"/>
  <c r="BP55" i="7" s="1"/>
  <c r="AW55" i="7"/>
  <c r="BO55" i="7" s="1"/>
  <c r="AV55" i="7"/>
  <c r="BN55" i="7" s="1"/>
  <c r="AU55" i="7"/>
  <c r="BM55" i="7" s="1"/>
  <c r="AX54" i="7"/>
  <c r="BP54" i="7" s="1"/>
  <c r="AW54" i="7"/>
  <c r="BO54" i="7" s="1"/>
  <c r="AV54" i="7"/>
  <c r="BN54" i="7" s="1"/>
  <c r="AU54" i="7"/>
  <c r="BM54" i="7" s="1"/>
  <c r="AX53" i="7"/>
  <c r="BP53" i="7" s="1"/>
  <c r="AW53" i="7"/>
  <c r="BO53" i="7" s="1"/>
  <c r="AV53" i="7"/>
  <c r="BN53" i="7" s="1"/>
  <c r="AU53" i="7"/>
  <c r="BM53" i="7" s="1"/>
  <c r="AX52" i="7"/>
  <c r="BP52" i="7" s="1"/>
  <c r="AW52" i="7"/>
  <c r="BO52" i="7" s="1"/>
  <c r="AV52" i="7"/>
  <c r="BN52" i="7" s="1"/>
  <c r="AU52" i="7"/>
  <c r="BM52" i="7" s="1"/>
  <c r="AX51" i="7"/>
  <c r="BP51" i="7" s="1"/>
  <c r="AW51" i="7"/>
  <c r="BO51" i="7" s="1"/>
  <c r="AV51" i="7"/>
  <c r="BN51" i="7" s="1"/>
  <c r="AU51" i="7"/>
  <c r="BM51" i="7" s="1"/>
  <c r="AX50" i="7"/>
  <c r="BP50" i="7" s="1"/>
  <c r="AW50" i="7"/>
  <c r="BO50" i="7" s="1"/>
  <c r="AV50" i="7"/>
  <c r="BN50" i="7" s="1"/>
  <c r="AU50" i="7"/>
  <c r="BM50" i="7" s="1"/>
  <c r="AX49" i="7"/>
  <c r="BP49" i="7" s="1"/>
  <c r="AW49" i="7"/>
  <c r="BO49" i="7" s="1"/>
  <c r="AV49" i="7"/>
  <c r="BN49" i="7" s="1"/>
  <c r="AU49" i="7"/>
  <c r="BM49" i="7" s="1"/>
  <c r="AX48" i="7"/>
  <c r="BP48" i="7" s="1"/>
  <c r="AW48" i="7"/>
  <c r="BO48" i="7" s="1"/>
  <c r="AV48" i="7"/>
  <c r="BN48" i="7" s="1"/>
  <c r="AU48" i="7"/>
  <c r="BM48" i="7" s="1"/>
  <c r="AX47" i="7"/>
  <c r="BP47" i="7" s="1"/>
  <c r="AW47" i="7"/>
  <c r="BO47" i="7" s="1"/>
  <c r="AV47" i="7"/>
  <c r="BN47" i="7" s="1"/>
  <c r="AU47" i="7"/>
  <c r="BM47" i="7" s="1"/>
  <c r="AX46" i="7"/>
  <c r="BP46" i="7" s="1"/>
  <c r="AW46" i="7"/>
  <c r="BO46" i="7" s="1"/>
  <c r="AV46" i="7"/>
  <c r="BN46" i="7" s="1"/>
  <c r="AU46" i="7"/>
  <c r="BM46" i="7" s="1"/>
  <c r="AX45" i="7"/>
  <c r="BP45" i="7" s="1"/>
  <c r="AW45" i="7"/>
  <c r="BO45" i="7" s="1"/>
  <c r="AV45" i="7"/>
  <c r="BN45" i="7" s="1"/>
  <c r="AU45" i="7"/>
  <c r="BM45" i="7" s="1"/>
  <c r="AX44" i="7"/>
  <c r="BP44" i="7" s="1"/>
  <c r="AW44" i="7"/>
  <c r="BO44" i="7" s="1"/>
  <c r="AV44" i="7"/>
  <c r="BN44" i="7" s="1"/>
  <c r="AU44" i="7"/>
  <c r="BM44" i="7" s="1"/>
  <c r="AX43" i="7"/>
  <c r="BP43" i="7" s="1"/>
  <c r="AW43" i="7"/>
  <c r="BO43" i="7" s="1"/>
  <c r="AV43" i="7"/>
  <c r="BN43" i="7" s="1"/>
  <c r="AU43" i="7"/>
  <c r="BM43" i="7" s="1"/>
  <c r="AX42" i="7"/>
  <c r="BP42" i="7" s="1"/>
  <c r="AW42" i="7"/>
  <c r="BO42" i="7" s="1"/>
  <c r="AV42" i="7"/>
  <c r="BN42" i="7" s="1"/>
  <c r="AU42" i="7"/>
  <c r="BM42" i="7" s="1"/>
  <c r="AX41" i="7"/>
  <c r="BP41" i="7" s="1"/>
  <c r="AW41" i="7"/>
  <c r="BO41" i="7" s="1"/>
  <c r="AV41" i="7"/>
  <c r="BN41" i="7" s="1"/>
  <c r="AU41" i="7"/>
  <c r="BM41" i="7" s="1"/>
  <c r="AX40" i="7"/>
  <c r="BP40" i="7" s="1"/>
  <c r="AW40" i="7"/>
  <c r="BO40" i="7" s="1"/>
  <c r="AV40" i="7"/>
  <c r="BN40" i="7" s="1"/>
  <c r="AU40" i="7"/>
  <c r="BM40" i="7" s="1"/>
  <c r="AW39" i="7"/>
  <c r="BO39" i="7" s="1"/>
  <c r="AV39" i="7"/>
  <c r="BN39" i="7" s="1"/>
  <c r="AU39" i="7"/>
  <c r="BM39" i="7" s="1"/>
  <c r="AW38" i="7"/>
  <c r="BO38" i="7" s="1"/>
  <c r="AV38" i="7"/>
  <c r="BN38" i="7" s="1"/>
  <c r="AU38" i="7"/>
  <c r="BM38" i="7" s="1"/>
  <c r="AW37" i="7"/>
  <c r="BO37" i="7" s="1"/>
  <c r="AV37" i="7"/>
  <c r="BN37" i="7" s="1"/>
  <c r="AU37" i="7"/>
  <c r="BM37" i="7" s="1"/>
  <c r="AW36" i="7"/>
  <c r="BO36" i="7" s="1"/>
  <c r="AV36" i="7"/>
  <c r="BN36" i="7" s="1"/>
  <c r="AU36" i="7"/>
  <c r="BM36" i="7" s="1"/>
  <c r="AW35" i="7"/>
  <c r="BO35" i="7" s="1"/>
  <c r="AV35" i="7"/>
  <c r="BN35" i="7" s="1"/>
  <c r="AU35" i="7"/>
  <c r="BM35" i="7" s="1"/>
  <c r="AW34" i="7"/>
  <c r="BO34" i="7" s="1"/>
  <c r="AV34" i="7"/>
  <c r="BN34" i="7" s="1"/>
  <c r="AU34" i="7"/>
  <c r="BM34" i="7" s="1"/>
  <c r="AW33" i="7"/>
  <c r="BO33" i="7" s="1"/>
  <c r="AV33" i="7"/>
  <c r="BN33" i="7" s="1"/>
  <c r="AU33" i="7"/>
  <c r="BM33" i="7" s="1"/>
  <c r="AW32" i="7"/>
  <c r="BO32" i="7" s="1"/>
  <c r="AV32" i="7"/>
  <c r="BN32" i="7" s="1"/>
  <c r="AU32" i="7"/>
  <c r="BM32" i="7" s="1"/>
  <c r="AW31" i="7"/>
  <c r="BO31" i="7" s="1"/>
  <c r="AV31" i="7"/>
  <c r="BN31" i="7" s="1"/>
  <c r="AU31" i="7"/>
  <c r="BM31" i="7" s="1"/>
  <c r="AW30" i="7"/>
  <c r="BO30" i="7" s="1"/>
  <c r="AV30" i="7"/>
  <c r="BN30" i="7" s="1"/>
  <c r="AU30" i="7"/>
  <c r="BM30" i="7" s="1"/>
  <c r="AW29" i="7"/>
  <c r="BO29" i="7" s="1"/>
  <c r="AV29" i="7"/>
  <c r="BN29" i="7" s="1"/>
  <c r="AU29" i="7"/>
  <c r="BM29" i="7" s="1"/>
  <c r="AW28" i="7"/>
  <c r="BO28" i="7" s="1"/>
  <c r="AV28" i="7"/>
  <c r="BN28" i="7" s="1"/>
  <c r="AU28" i="7"/>
  <c r="BM28" i="7" s="1"/>
  <c r="AW27" i="7"/>
  <c r="BO27" i="7" s="1"/>
  <c r="AV27" i="7"/>
  <c r="BN27" i="7" s="1"/>
  <c r="AU27" i="7"/>
  <c r="BM27" i="7" s="1"/>
  <c r="AW26" i="7"/>
  <c r="BO26" i="7" s="1"/>
  <c r="AV26" i="7"/>
  <c r="BN26" i="7" s="1"/>
  <c r="AU26" i="7"/>
  <c r="BM26" i="7" s="1"/>
  <c r="AW25" i="7"/>
  <c r="BO25" i="7" s="1"/>
  <c r="AV25" i="7"/>
  <c r="BN25" i="7" s="1"/>
  <c r="AU25" i="7"/>
  <c r="BM25" i="7" s="1"/>
  <c r="AW24" i="7"/>
  <c r="BO24" i="7" s="1"/>
  <c r="AV24" i="7"/>
  <c r="BN24" i="7" s="1"/>
  <c r="AU24" i="7"/>
  <c r="BM24" i="7" s="1"/>
  <c r="AW23" i="7"/>
  <c r="BO23" i="7" s="1"/>
  <c r="AV23" i="7"/>
  <c r="BN23" i="7" s="1"/>
  <c r="AU23" i="7"/>
  <c r="BM23" i="7" s="1"/>
  <c r="AW22" i="7"/>
  <c r="BO22" i="7" s="1"/>
  <c r="AV22" i="7"/>
  <c r="BN22" i="7" s="1"/>
  <c r="AU22" i="7"/>
  <c r="BM22" i="7" s="1"/>
  <c r="CA22" i="7" s="1"/>
  <c r="AW21" i="7"/>
  <c r="BO21" i="7" s="1"/>
  <c r="AV21" i="7"/>
  <c r="BN21" i="7" s="1"/>
  <c r="AU21" i="7"/>
  <c r="BM21" i="7" s="1"/>
  <c r="AW20" i="7"/>
  <c r="BO20" i="7" s="1"/>
  <c r="AV20" i="7"/>
  <c r="BN20" i="7" s="1"/>
  <c r="AU20" i="7"/>
  <c r="BM20" i="7" s="1"/>
  <c r="AW19" i="7"/>
  <c r="BO19" i="7" s="1"/>
  <c r="AV19" i="7"/>
  <c r="BN19" i="7" s="1"/>
  <c r="AU19" i="7"/>
  <c r="BM19" i="7" s="1"/>
  <c r="AW18" i="7"/>
  <c r="BO18" i="7" s="1"/>
  <c r="AV18" i="7"/>
  <c r="BN18" i="7" s="1"/>
  <c r="AU18" i="7"/>
  <c r="BM18" i="7" s="1"/>
  <c r="AW17" i="7"/>
  <c r="BO17" i="7" s="1"/>
  <c r="AV17" i="7"/>
  <c r="BN17" i="7" s="1"/>
  <c r="AU17" i="7"/>
  <c r="BM17" i="7" s="1"/>
  <c r="AW16" i="7"/>
  <c r="BO16" i="7" s="1"/>
  <c r="AV16" i="7"/>
  <c r="BN16" i="7" s="1"/>
  <c r="AU16" i="7"/>
  <c r="AW15" i="7"/>
  <c r="BO15" i="7" s="1"/>
  <c r="AV15" i="7"/>
  <c r="BN15" i="7" s="1"/>
  <c r="AU15" i="7"/>
  <c r="BM15" i="7" s="1"/>
  <c r="AW14" i="7"/>
  <c r="BO14" i="7" s="1"/>
  <c r="AV14" i="7"/>
  <c r="BN14" i="7" s="1"/>
  <c r="AU14" i="7"/>
  <c r="BM14" i="7" s="1"/>
  <c r="AW13" i="7"/>
  <c r="BO13" i="7" s="1"/>
  <c r="AV13" i="7"/>
  <c r="BN13" i="7" s="1"/>
  <c r="AU13" i="7"/>
  <c r="BM13" i="7" s="1"/>
  <c r="AW12" i="7"/>
  <c r="BO12" i="7" s="1"/>
  <c r="AV12" i="7"/>
  <c r="BN12" i="7" s="1"/>
  <c r="AU12" i="7"/>
  <c r="BM12" i="7" s="1"/>
  <c r="AW11" i="7"/>
  <c r="BO11" i="7" s="1"/>
  <c r="AV11" i="7"/>
  <c r="BN11" i="7" s="1"/>
  <c r="AU11" i="7"/>
  <c r="BM11" i="7" s="1"/>
  <c r="AW10" i="7"/>
  <c r="BO10" i="7" s="1"/>
  <c r="AV10" i="7"/>
  <c r="BN10" i="7" s="1"/>
  <c r="AU10" i="7"/>
  <c r="BM10" i="7" s="1"/>
  <c r="AW9" i="7"/>
  <c r="BO9" i="7" s="1"/>
  <c r="AV9" i="7"/>
  <c r="BN9" i="7" s="1"/>
  <c r="AU9" i="7"/>
  <c r="BM9" i="7" s="1"/>
  <c r="CA18" i="7" l="1"/>
  <c r="CA15" i="7"/>
  <c r="CA10" i="7"/>
  <c r="CA26" i="7"/>
  <c r="CA11" i="7"/>
  <c r="CA17" i="7"/>
  <c r="CA33" i="7"/>
  <c r="CA27" i="7"/>
  <c r="CA25" i="7"/>
  <c r="CA41" i="7"/>
  <c r="CA49" i="7"/>
  <c r="CA9" i="7"/>
  <c r="CA61" i="7"/>
  <c r="CA69" i="7"/>
  <c r="CA77" i="7"/>
  <c r="CA81" i="7"/>
  <c r="CA21" i="7"/>
  <c r="CA32" i="7"/>
  <c r="CA42" i="7"/>
  <c r="CA46" i="7"/>
  <c r="CA38" i="7"/>
  <c r="CA12" i="7"/>
  <c r="CA28" i="7"/>
  <c r="CA55" i="7"/>
  <c r="CA59" i="7"/>
  <c r="CA67" i="7"/>
  <c r="CA75" i="7"/>
  <c r="CA23" i="7"/>
  <c r="CA39" i="7"/>
  <c r="CA65" i="7"/>
  <c r="CA73" i="7"/>
  <c r="CA78" i="7"/>
  <c r="CA31" i="7"/>
  <c r="CA36" i="7"/>
  <c r="CA57" i="7"/>
  <c r="CA20" i="7"/>
  <c r="CA37" i="7"/>
  <c r="CA43" i="7"/>
  <c r="CA51" i="7"/>
  <c r="CA50" i="7"/>
  <c r="CA54" i="7"/>
  <c r="CA62" i="7"/>
  <c r="CA66" i="7"/>
  <c r="CA70" i="7"/>
  <c r="CA74" i="7"/>
  <c r="CA45" i="7"/>
  <c r="CA53" i="7"/>
  <c r="CA63" i="7"/>
  <c r="CA71" i="7"/>
  <c r="CA79" i="7"/>
  <c r="CA58" i="7"/>
  <c r="BI16" i="7"/>
  <c r="BM16" i="7"/>
  <c r="CA16" i="7" s="1"/>
  <c r="CA34" i="7"/>
  <c r="CA13" i="7"/>
  <c r="CA29" i="7"/>
  <c r="CA47" i="7"/>
  <c r="CA24" i="7"/>
  <c r="CA40" i="7"/>
  <c r="CA44" i="7"/>
  <c r="CA48" i="7"/>
  <c r="CA52" i="7"/>
  <c r="CA56" i="7"/>
  <c r="CA60" i="7"/>
  <c r="CA64" i="7"/>
  <c r="CA68" i="7"/>
  <c r="CA72" i="7"/>
  <c r="CA76" i="7"/>
  <c r="CA80" i="7"/>
  <c r="CA19" i="7"/>
  <c r="CA35" i="7"/>
  <c r="CA14" i="7"/>
  <c r="CA30" i="7"/>
  <c r="BI27" i="7"/>
  <c r="BI23" i="7"/>
  <c r="BI39" i="7"/>
  <c r="BI67" i="7"/>
  <c r="BI20" i="7"/>
  <c r="BI12" i="7"/>
  <c r="BI24" i="7"/>
  <c r="BI28" i="7"/>
  <c r="BI43" i="7"/>
  <c r="BI47" i="7"/>
  <c r="BI51" i="7"/>
  <c r="BI55" i="7"/>
  <c r="BI59" i="7"/>
  <c r="BI63" i="7"/>
  <c r="BI11" i="7"/>
  <c r="BI15" i="7"/>
  <c r="BI19" i="7"/>
  <c r="BI31" i="7"/>
  <c r="BI35" i="7"/>
  <c r="BI71" i="7"/>
  <c r="BI75" i="7"/>
  <c r="BI32" i="7"/>
  <c r="BI10" i="7"/>
  <c r="BI14" i="7"/>
  <c r="BI18" i="7"/>
  <c r="BI22" i="7"/>
  <c r="BI26" i="7"/>
  <c r="BI30" i="7"/>
  <c r="BI13" i="7"/>
  <c r="BI17" i="7"/>
  <c r="BI21" i="7"/>
  <c r="BI25" i="7"/>
  <c r="BI29" i="7"/>
  <c r="BI33" i="7"/>
  <c r="BI34" i="7"/>
  <c r="BI37" i="7"/>
  <c r="BI41" i="7"/>
  <c r="BI45" i="7"/>
  <c r="BI49" i="7"/>
  <c r="BI53" i="7"/>
  <c r="BI61" i="7"/>
  <c r="BI65" i="7"/>
  <c r="BI69" i="7"/>
  <c r="BI73" i="7"/>
  <c r="BI36" i="7"/>
  <c r="BI38" i="7"/>
  <c r="BI40" i="7"/>
  <c r="BI42" i="7"/>
  <c r="BI44" i="7"/>
  <c r="BI46" i="7"/>
  <c r="BI48" i="7"/>
  <c r="BI50" i="7"/>
  <c r="BI52" i="7"/>
  <c r="BI54" i="7"/>
  <c r="BI57" i="7"/>
  <c r="BI58" i="7"/>
  <c r="BI77" i="7"/>
  <c r="BI56" i="7"/>
  <c r="BI62" i="7"/>
  <c r="BI64" i="7"/>
  <c r="BI66" i="7"/>
  <c r="BI68" i="7"/>
  <c r="BI70" i="7"/>
  <c r="BI72" i="7"/>
  <c r="BI74" i="7"/>
  <c r="BI76" i="7"/>
  <c r="BI60" i="7"/>
  <c r="BI78" i="7"/>
  <c r="BI79" i="7"/>
  <c r="BI80" i="7"/>
  <c r="BI81" i="7"/>
  <c r="BI9" i="7"/>
  <c r="AG42" i="12" l="1"/>
  <c r="AG41" i="12"/>
  <c r="AG40" i="12"/>
  <c r="AG39" i="12"/>
  <c r="AG38" i="12"/>
  <c r="AG37" i="12"/>
  <c r="AG36" i="12"/>
  <c r="AG35" i="12"/>
  <c r="AG34" i="12"/>
  <c r="AG33" i="12"/>
  <c r="AG32" i="12"/>
  <c r="AG31" i="12"/>
  <c r="AG30" i="12"/>
  <c r="AG29" i="12"/>
  <c r="AG28" i="12"/>
  <c r="AG27" i="12"/>
  <c r="AG26" i="12"/>
  <c r="AG25" i="12"/>
  <c r="AG24" i="12"/>
  <c r="AG23" i="12"/>
  <c r="AG22" i="12"/>
  <c r="AG21" i="12"/>
  <c r="AG20" i="12"/>
  <c r="AG19" i="12"/>
  <c r="AG18" i="12"/>
  <c r="AG17" i="12"/>
  <c r="AG16" i="12"/>
  <c r="AG15" i="12"/>
  <c r="AG14" i="12"/>
  <c r="AG13" i="12"/>
  <c r="AG12" i="12"/>
  <c r="AG11" i="12"/>
  <c r="AG10" i="12"/>
  <c r="AG9" i="12"/>
  <c r="AA42" i="12"/>
  <c r="AA41" i="12"/>
  <c r="AA40" i="12"/>
  <c r="AA39" i="12"/>
  <c r="AA38" i="12"/>
  <c r="AA37" i="12"/>
  <c r="AA36" i="12"/>
  <c r="AA35" i="12"/>
  <c r="AA34" i="12"/>
  <c r="AA33" i="12"/>
  <c r="AA32" i="12"/>
  <c r="AA31" i="12"/>
  <c r="AA30" i="12"/>
  <c r="AA29" i="12"/>
  <c r="AA28" i="12"/>
  <c r="AA27" i="12"/>
  <c r="AA26" i="12"/>
  <c r="AA25" i="12"/>
  <c r="AA24" i="12"/>
  <c r="AA23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Y40" i="12" l="1"/>
  <c r="Z40" i="12"/>
  <c r="AE40" i="12"/>
  <c r="AF40" i="12"/>
  <c r="Y41" i="12"/>
  <c r="Z41" i="12"/>
  <c r="AE41" i="12"/>
  <c r="AF41" i="12"/>
  <c r="Y42" i="12"/>
  <c r="Z42" i="12"/>
  <c r="AE42" i="12"/>
  <c r="AF42" i="12"/>
  <c r="G40" i="12"/>
  <c r="K40" i="12"/>
  <c r="U40" i="12" s="1"/>
  <c r="G41" i="12"/>
  <c r="K41" i="12"/>
  <c r="U41" i="12" s="1"/>
  <c r="G42" i="12"/>
  <c r="K42" i="12"/>
  <c r="U42" i="12" s="1"/>
  <c r="G78" i="8"/>
  <c r="G79" i="8"/>
  <c r="G80" i="8"/>
  <c r="K79" i="7"/>
  <c r="Z79" i="7"/>
  <c r="K80" i="7"/>
  <c r="Z80" i="7"/>
  <c r="K81" i="7"/>
  <c r="Z81" i="7"/>
  <c r="T41" i="12" l="1"/>
  <c r="T40" i="12"/>
  <c r="T42" i="12"/>
  <c r="AQ81" i="7"/>
  <c r="AQ80" i="7"/>
  <c r="AQ79" i="7"/>
  <c r="H78" i="4"/>
  <c r="I78" i="4"/>
  <c r="H79" i="4"/>
  <c r="I79" i="4"/>
  <c r="H80" i="4"/>
  <c r="I80" i="4"/>
  <c r="Z78" i="7" l="1"/>
  <c r="Z77" i="7"/>
  <c r="Z76" i="7"/>
  <c r="Z75" i="7"/>
  <c r="Z74" i="7"/>
  <c r="Z73" i="7"/>
  <c r="Z72" i="7"/>
  <c r="Z71" i="7"/>
  <c r="Z70" i="7"/>
  <c r="Z69" i="7"/>
  <c r="Z68" i="7"/>
  <c r="Z67" i="7"/>
  <c r="Z66" i="7"/>
  <c r="Z65" i="7"/>
  <c r="Z64" i="7"/>
  <c r="Z63" i="7"/>
  <c r="Z62" i="7"/>
  <c r="Z61" i="7"/>
  <c r="Z60" i="7"/>
  <c r="Z59" i="7"/>
  <c r="Z58" i="7"/>
  <c r="Z57" i="7"/>
  <c r="Z56" i="7"/>
  <c r="Z55" i="7"/>
  <c r="Z54" i="7"/>
  <c r="Z53" i="7"/>
  <c r="Z52" i="7"/>
  <c r="Z51" i="7"/>
  <c r="Z50" i="7"/>
  <c r="Z49" i="7"/>
  <c r="Z48" i="7"/>
  <c r="Z47" i="7"/>
  <c r="Z46" i="7"/>
  <c r="Z45" i="7"/>
  <c r="Z44" i="7"/>
  <c r="Z43" i="7"/>
  <c r="Z42" i="7"/>
  <c r="Z41" i="7"/>
  <c r="Z40" i="7"/>
  <c r="Z39" i="7"/>
  <c r="Z38" i="7"/>
  <c r="Z37" i="7"/>
  <c r="Z36" i="7"/>
  <c r="Z35" i="7"/>
  <c r="Z34" i="7"/>
  <c r="Z33" i="7"/>
  <c r="Z32" i="7"/>
  <c r="Z31" i="7"/>
  <c r="Z30" i="7"/>
  <c r="Z29" i="7"/>
  <c r="Z28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Z11" i="7"/>
  <c r="Z10" i="7"/>
  <c r="Z9" i="7"/>
  <c r="H8" i="4" l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Y37" i="12" l="1"/>
  <c r="Z37" i="12"/>
  <c r="AE37" i="12"/>
  <c r="AF37" i="12"/>
  <c r="Y38" i="12"/>
  <c r="Z38" i="12"/>
  <c r="AE38" i="12"/>
  <c r="AF38" i="12"/>
  <c r="Y39" i="12"/>
  <c r="Z39" i="12"/>
  <c r="AE39" i="12"/>
  <c r="AF39" i="12"/>
  <c r="G37" i="12"/>
  <c r="K37" i="12"/>
  <c r="U37" i="12" s="1"/>
  <c r="G38" i="12"/>
  <c r="K38" i="12"/>
  <c r="U38" i="12" s="1"/>
  <c r="G39" i="12"/>
  <c r="K39" i="12"/>
  <c r="U39" i="12" s="1"/>
  <c r="G75" i="8"/>
  <c r="G76" i="8"/>
  <c r="G77" i="8"/>
  <c r="K76" i="7"/>
  <c r="AQ76" i="7" s="1"/>
  <c r="K77" i="7"/>
  <c r="AQ77" i="7" s="1"/>
  <c r="K78" i="7"/>
  <c r="AQ78" i="7" s="1"/>
  <c r="I76" i="4"/>
  <c r="I77" i="4"/>
  <c r="T37" i="12" l="1"/>
  <c r="T38" i="12"/>
  <c r="T39" i="12"/>
  <c r="I75" i="4"/>
  <c r="Y34" i="12"/>
  <c r="Z34" i="12"/>
  <c r="AE34" i="12"/>
  <c r="AF34" i="12"/>
  <c r="Y35" i="12"/>
  <c r="Z35" i="12"/>
  <c r="AE35" i="12"/>
  <c r="AF35" i="12"/>
  <c r="Y36" i="12"/>
  <c r="Z36" i="12"/>
  <c r="AE36" i="12"/>
  <c r="AF36" i="12"/>
  <c r="G34" i="12"/>
  <c r="K34" i="12"/>
  <c r="U34" i="12" s="1"/>
  <c r="G35" i="12"/>
  <c r="K35" i="12"/>
  <c r="U35" i="12" s="1"/>
  <c r="G36" i="12"/>
  <c r="K36" i="12"/>
  <c r="U36" i="12" s="1"/>
  <c r="G72" i="8"/>
  <c r="G73" i="8"/>
  <c r="G74" i="8"/>
  <c r="K73" i="7"/>
  <c r="AQ73" i="7" s="1"/>
  <c r="K74" i="7"/>
  <c r="AQ74" i="7" s="1"/>
  <c r="K75" i="7"/>
  <c r="AQ75" i="7" s="1"/>
  <c r="T34" i="12" l="1"/>
  <c r="T35" i="12"/>
  <c r="T36" i="12"/>
  <c r="I74" i="4"/>
  <c r="I72" i="4"/>
  <c r="I73" i="4"/>
  <c r="Y31" i="12" l="1"/>
  <c r="Z31" i="12"/>
  <c r="AE31" i="12"/>
  <c r="AF31" i="12"/>
  <c r="Y32" i="12"/>
  <c r="Z32" i="12"/>
  <c r="AE32" i="12"/>
  <c r="AF32" i="12"/>
  <c r="Y33" i="12"/>
  <c r="Z33" i="12"/>
  <c r="AE33" i="12"/>
  <c r="AF33" i="12"/>
  <c r="G31" i="12"/>
  <c r="K31" i="12"/>
  <c r="U31" i="12" s="1"/>
  <c r="G32" i="12"/>
  <c r="K32" i="12"/>
  <c r="U32" i="12" s="1"/>
  <c r="G33" i="12"/>
  <c r="K33" i="12"/>
  <c r="U33" i="12" s="1"/>
  <c r="G69" i="8"/>
  <c r="G70" i="8"/>
  <c r="G71" i="8"/>
  <c r="K70" i="7"/>
  <c r="AQ70" i="7" s="1"/>
  <c r="K71" i="7"/>
  <c r="AQ71" i="7" s="1"/>
  <c r="K72" i="7"/>
  <c r="AQ72" i="7" s="1"/>
  <c r="T32" i="12" l="1"/>
  <c r="T31" i="12"/>
  <c r="T33" i="12"/>
  <c r="I71" i="4"/>
  <c r="I69" i="4"/>
  <c r="I70" i="4"/>
  <c r="G66" i="8" l="1"/>
  <c r="G67" i="8"/>
  <c r="G68" i="8"/>
  <c r="K67" i="7"/>
  <c r="AQ67" i="7" s="1"/>
  <c r="K68" i="7"/>
  <c r="AQ68" i="7" s="1"/>
  <c r="K69" i="7"/>
  <c r="AQ69" i="7" s="1"/>
  <c r="I66" i="4"/>
  <c r="G28" i="12"/>
  <c r="K28" i="12"/>
  <c r="U28" i="12" s="1"/>
  <c r="Y28" i="12"/>
  <c r="Z28" i="12"/>
  <c r="AE28" i="12"/>
  <c r="AF28" i="12"/>
  <c r="G29" i="12"/>
  <c r="K29" i="12"/>
  <c r="U29" i="12" s="1"/>
  <c r="Y29" i="12"/>
  <c r="Z29" i="12"/>
  <c r="AE29" i="12"/>
  <c r="AF29" i="12"/>
  <c r="G30" i="12"/>
  <c r="K30" i="12"/>
  <c r="U30" i="12" s="1"/>
  <c r="Y30" i="12"/>
  <c r="Z30" i="12"/>
  <c r="AE30" i="12"/>
  <c r="AF30" i="12"/>
  <c r="T29" i="12" l="1"/>
  <c r="T28" i="12"/>
  <c r="T30" i="12"/>
  <c r="I67" i="4"/>
  <c r="I68" i="4"/>
  <c r="AF27" i="12"/>
  <c r="AE27" i="12"/>
  <c r="AF26" i="12"/>
  <c r="AE26" i="12"/>
  <c r="AF25" i="12"/>
  <c r="AE25" i="12"/>
  <c r="AF24" i="12"/>
  <c r="AE24" i="12"/>
  <c r="AF23" i="12"/>
  <c r="AE23" i="12"/>
  <c r="AF22" i="12"/>
  <c r="AE22" i="12"/>
  <c r="AF21" i="12"/>
  <c r="AE21" i="12"/>
  <c r="AF20" i="12"/>
  <c r="AE20" i="12"/>
  <c r="AF19" i="12"/>
  <c r="AE19" i="12"/>
  <c r="AF18" i="12"/>
  <c r="AE18" i="12"/>
  <c r="AF17" i="12"/>
  <c r="AE17" i="12"/>
  <c r="AF16" i="12"/>
  <c r="AE16" i="12"/>
  <c r="AF15" i="12"/>
  <c r="AE15" i="12"/>
  <c r="AF14" i="12"/>
  <c r="AE14" i="12"/>
  <c r="AF13" i="12"/>
  <c r="AE13" i="12"/>
  <c r="AF12" i="12"/>
  <c r="AE12" i="12"/>
  <c r="AF11" i="12"/>
  <c r="AE11" i="12"/>
  <c r="AF10" i="12"/>
  <c r="AE10" i="12"/>
  <c r="AF9" i="12"/>
  <c r="AE9" i="12"/>
  <c r="Z27" i="12"/>
  <c r="Y27" i="12"/>
  <c r="Z26" i="12"/>
  <c r="Y26" i="12"/>
  <c r="Z25" i="12"/>
  <c r="Y25" i="12"/>
  <c r="Z24" i="12"/>
  <c r="Y24" i="12"/>
  <c r="Z23" i="12"/>
  <c r="Y23" i="12"/>
  <c r="Z22" i="12"/>
  <c r="Y22" i="12"/>
  <c r="Z21" i="12"/>
  <c r="Y21" i="12"/>
  <c r="Z20" i="12"/>
  <c r="Y20" i="12"/>
  <c r="Z19" i="12"/>
  <c r="Y19" i="12"/>
  <c r="Z18" i="12"/>
  <c r="Y18" i="12"/>
  <c r="Z17" i="12"/>
  <c r="Y17" i="12"/>
  <c r="Z16" i="12"/>
  <c r="Y16" i="12"/>
  <c r="Z15" i="12"/>
  <c r="Y15" i="12"/>
  <c r="Z14" i="12"/>
  <c r="Y14" i="12"/>
  <c r="Z13" i="12"/>
  <c r="Y13" i="12"/>
  <c r="Z12" i="12"/>
  <c r="Y12" i="12"/>
  <c r="Z11" i="12"/>
  <c r="Y11" i="12"/>
  <c r="Z10" i="12"/>
  <c r="Y10" i="12"/>
  <c r="Z9" i="12"/>
  <c r="Y9" i="12"/>
  <c r="K27" i="12"/>
  <c r="U27" i="12" s="1"/>
  <c r="G27" i="12"/>
  <c r="T27" i="12" s="1"/>
  <c r="K26" i="12"/>
  <c r="U26" i="12" s="1"/>
  <c r="G26" i="12"/>
  <c r="T26" i="12" s="1"/>
  <c r="K25" i="12"/>
  <c r="U25" i="12" s="1"/>
  <c r="G25" i="12"/>
  <c r="T25" i="12" s="1"/>
  <c r="K24" i="12"/>
  <c r="U24" i="12" s="1"/>
  <c r="G24" i="12"/>
  <c r="T24" i="12" s="1"/>
  <c r="K23" i="12"/>
  <c r="U23" i="12" s="1"/>
  <c r="G23" i="12"/>
  <c r="T23" i="12" s="1"/>
  <c r="K22" i="12"/>
  <c r="U22" i="12" s="1"/>
  <c r="G22" i="12"/>
  <c r="T22" i="12" s="1"/>
  <c r="K21" i="12"/>
  <c r="U21" i="12" s="1"/>
  <c r="G21" i="12"/>
  <c r="K20" i="12"/>
  <c r="U20" i="12" s="1"/>
  <c r="G20" i="12"/>
  <c r="K19" i="12"/>
  <c r="U19" i="12" s="1"/>
  <c r="G19" i="12"/>
  <c r="T19" i="12" s="1"/>
  <c r="K18" i="12"/>
  <c r="U18" i="12" s="1"/>
  <c r="G18" i="12"/>
  <c r="T18" i="12" s="1"/>
  <c r="K17" i="12"/>
  <c r="U17" i="12" s="1"/>
  <c r="G17" i="12"/>
  <c r="T17" i="12" s="1"/>
  <c r="K16" i="12"/>
  <c r="U16" i="12" s="1"/>
  <c r="G16" i="12"/>
  <c r="T16" i="12" s="1"/>
  <c r="K15" i="12"/>
  <c r="U15" i="12" s="1"/>
  <c r="G15" i="12"/>
  <c r="T15" i="12" s="1"/>
  <c r="K14" i="12"/>
  <c r="U14" i="12" s="1"/>
  <c r="G14" i="12"/>
  <c r="T14" i="12" s="1"/>
  <c r="K13" i="12"/>
  <c r="U13" i="12" s="1"/>
  <c r="G13" i="12"/>
  <c r="T13" i="12" s="1"/>
  <c r="K12" i="12"/>
  <c r="U12" i="12" s="1"/>
  <c r="G12" i="12"/>
  <c r="K11" i="12"/>
  <c r="U11" i="12" s="1"/>
  <c r="G11" i="12"/>
  <c r="T11" i="12" s="1"/>
  <c r="K10" i="12"/>
  <c r="U10" i="12" s="1"/>
  <c r="G10" i="12"/>
  <c r="T10" i="12" s="1"/>
  <c r="K9" i="12"/>
  <c r="U9" i="12" s="1"/>
  <c r="G9" i="12"/>
  <c r="T9" i="12" s="1"/>
  <c r="T21" i="12" l="1"/>
  <c r="T12" i="12"/>
  <c r="T20" i="12"/>
  <c r="G63" i="8"/>
  <c r="G64" i="8"/>
  <c r="G65" i="8"/>
  <c r="K64" i="7"/>
  <c r="AQ64" i="7" s="1"/>
  <c r="K65" i="7"/>
  <c r="AQ65" i="7" s="1"/>
  <c r="K66" i="7"/>
  <c r="AQ66" i="7" s="1"/>
  <c r="I63" i="4"/>
  <c r="I64" i="4" l="1"/>
  <c r="I65" i="4"/>
  <c r="G60" i="8"/>
  <c r="G61" i="8"/>
  <c r="G62" i="8"/>
  <c r="K61" i="7"/>
  <c r="AQ61" i="7" s="1"/>
  <c r="K62" i="7"/>
  <c r="AQ62" i="7" s="1"/>
  <c r="K63" i="7"/>
  <c r="AQ63" i="7" s="1"/>
  <c r="I61" i="4"/>
  <c r="I62" i="4" l="1"/>
  <c r="I60" i="4"/>
  <c r="G57" i="8" l="1"/>
  <c r="G58" i="8"/>
  <c r="G59" i="8"/>
  <c r="K58" i="7"/>
  <c r="AQ58" i="7" s="1"/>
  <c r="K59" i="7"/>
  <c r="AQ59" i="7" s="1"/>
  <c r="K60" i="7"/>
  <c r="AQ60" i="7" s="1"/>
  <c r="I57" i="4"/>
  <c r="I58" i="4"/>
  <c r="I59" i="4"/>
  <c r="G54" i="8" l="1"/>
  <c r="G55" i="8"/>
  <c r="G56" i="8"/>
  <c r="K55" i="7"/>
  <c r="AQ55" i="7" s="1"/>
  <c r="K56" i="7"/>
  <c r="AQ56" i="7" s="1"/>
  <c r="K57" i="7"/>
  <c r="AQ57" i="7" s="1"/>
  <c r="I54" i="4" l="1"/>
  <c r="I55" i="4"/>
  <c r="I56" i="4"/>
  <c r="G51" i="8" l="1"/>
  <c r="G52" i="8"/>
  <c r="G53" i="8"/>
  <c r="K52" i="7"/>
  <c r="AQ52" i="7" s="1"/>
  <c r="K53" i="7"/>
  <c r="AQ53" i="7" s="1"/>
  <c r="K54" i="7"/>
  <c r="AQ54" i="7" s="1"/>
  <c r="I51" i="4"/>
  <c r="I52" i="4"/>
  <c r="I53" i="4"/>
  <c r="G48" i="8" l="1"/>
  <c r="G49" i="8"/>
  <c r="G50" i="8"/>
  <c r="K49" i="7"/>
  <c r="AQ49" i="7" s="1"/>
  <c r="K50" i="7"/>
  <c r="AQ50" i="7" s="1"/>
  <c r="K51" i="7"/>
  <c r="AQ51" i="7" s="1"/>
  <c r="I48" i="4"/>
  <c r="I49" i="4"/>
  <c r="I50" i="4"/>
  <c r="G45" i="8" l="1"/>
  <c r="G46" i="8"/>
  <c r="G47" i="8"/>
  <c r="K46" i="7"/>
  <c r="AQ46" i="7" s="1"/>
  <c r="K47" i="7"/>
  <c r="AQ47" i="7" s="1"/>
  <c r="K48" i="7"/>
  <c r="AQ48" i="7" s="1"/>
  <c r="I45" i="4"/>
  <c r="I46" i="4"/>
  <c r="I47" i="4"/>
  <c r="G33" i="8" l="1"/>
  <c r="G42" i="8" l="1"/>
  <c r="G43" i="8"/>
  <c r="G44" i="8"/>
  <c r="K43" i="7"/>
  <c r="AQ43" i="7" s="1"/>
  <c r="K44" i="7"/>
  <c r="AQ44" i="7" s="1"/>
  <c r="K45" i="7"/>
  <c r="AQ45" i="7" s="1"/>
  <c r="I42" i="4"/>
  <c r="I43" i="4"/>
  <c r="I44" i="4"/>
  <c r="K42" i="7" l="1"/>
  <c r="AQ42" i="7" s="1"/>
  <c r="K41" i="7"/>
  <c r="AQ41" i="7" s="1"/>
  <c r="K40" i="7"/>
  <c r="AQ40" i="7" s="1"/>
  <c r="K39" i="7"/>
  <c r="AQ39" i="7" s="1"/>
  <c r="K38" i="7"/>
  <c r="AQ38" i="7" s="1"/>
  <c r="K37" i="7"/>
  <c r="AQ37" i="7" s="1"/>
  <c r="K36" i="7"/>
  <c r="AQ36" i="7" s="1"/>
  <c r="K35" i="7"/>
  <c r="AQ35" i="7" s="1"/>
  <c r="K34" i="7"/>
  <c r="AQ34" i="7" s="1"/>
  <c r="K33" i="7"/>
  <c r="AQ33" i="7" s="1"/>
  <c r="K32" i="7"/>
  <c r="AQ32" i="7" s="1"/>
  <c r="K31" i="7"/>
  <c r="AQ31" i="7" s="1"/>
  <c r="K30" i="7"/>
  <c r="AQ30" i="7" s="1"/>
  <c r="K29" i="7"/>
  <c r="AQ29" i="7" s="1"/>
  <c r="K28" i="7"/>
  <c r="AQ28" i="7" s="1"/>
  <c r="K27" i="7"/>
  <c r="AQ27" i="7" s="1"/>
  <c r="K26" i="7"/>
  <c r="AQ26" i="7" s="1"/>
  <c r="K25" i="7"/>
  <c r="AQ25" i="7" s="1"/>
  <c r="K24" i="7"/>
  <c r="AQ24" i="7" s="1"/>
  <c r="K23" i="7"/>
  <c r="AQ23" i="7" s="1"/>
  <c r="K22" i="7"/>
  <c r="AQ22" i="7" s="1"/>
  <c r="K21" i="7"/>
  <c r="AQ21" i="7" s="1"/>
  <c r="K20" i="7"/>
  <c r="AQ20" i="7" s="1"/>
  <c r="K19" i="7"/>
  <c r="AQ19" i="7" s="1"/>
  <c r="K18" i="7"/>
  <c r="AQ18" i="7" s="1"/>
  <c r="K17" i="7"/>
  <c r="AQ17" i="7" s="1"/>
  <c r="K16" i="7"/>
  <c r="AQ16" i="7" s="1"/>
  <c r="K15" i="7"/>
  <c r="AQ15" i="7" s="1"/>
  <c r="K14" i="7"/>
  <c r="AQ14" i="7" s="1"/>
  <c r="K13" i="7"/>
  <c r="AQ13" i="7" s="1"/>
  <c r="K12" i="7"/>
  <c r="AQ12" i="7" s="1"/>
  <c r="K11" i="7"/>
  <c r="AQ11" i="7" s="1"/>
  <c r="K10" i="7"/>
  <c r="AQ10" i="7" s="1"/>
  <c r="K9" i="7"/>
  <c r="AQ9" i="7" s="1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G39" i="8"/>
  <c r="G40" i="8"/>
  <c r="G41" i="8"/>
  <c r="G36" i="8" l="1"/>
  <c r="G37" i="8"/>
  <c r="G38" i="8"/>
  <c r="G34" i="8"/>
  <c r="G35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</calcChain>
</file>

<file path=xl/sharedStrings.xml><?xml version="1.0" encoding="utf-8"?>
<sst xmlns="http://schemas.openxmlformats.org/spreadsheetml/2006/main" count="1688" uniqueCount="95">
  <si>
    <t>SERVICIO ACCESO A INTERNET: TOTAL DE CONEXIONES MÓVILES</t>
  </si>
  <si>
    <t>&lt;&lt; VOLVER</t>
  </si>
  <si>
    <t>Conexiones con Tecnología 2G</t>
  </si>
  <si>
    <t>Conexiones con Tecnología 3G</t>
  </si>
  <si>
    <t>Año</t>
  </si>
  <si>
    <t>Mes</t>
  </si>
  <si>
    <t>Total de conexiones 2G</t>
  </si>
  <si>
    <t>Total de conexiones 3G</t>
  </si>
  <si>
    <t>Total de Conexiones Móviles</t>
  </si>
  <si>
    <t>Penetración 2G por cada 100 habitantes</t>
  </si>
  <si>
    <t>Penetración 3G por cada 100 habitantes</t>
  </si>
  <si>
    <t>Penetración Total por cada 100 habitantes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</si>
  <si>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</si>
  <si>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</si>
  <si>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</si>
  <si>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</si>
  <si>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</si>
  <si>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</si>
  <si>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</si>
  <si>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</si>
  <si>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</si>
  <si>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</si>
  <si>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</si>
  <si>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</si>
  <si>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Movistar</t>
  </si>
  <si>
    <t>Claro</t>
  </si>
  <si>
    <t>Entel PCS</t>
  </si>
  <si>
    <t>CONEXIONES MÓVILES POR TIPO DE TECNOLOGÍA Y EMPRESA</t>
  </si>
  <si>
    <t>Residencial</t>
  </si>
  <si>
    <t>Comercial</t>
  </si>
  <si>
    <t>No identificados</t>
  </si>
  <si>
    <t>INDICE</t>
  </si>
  <si>
    <t>&gt;</t>
  </si>
  <si>
    <t>ESTADÍSTICAS SERVICIO DE ACCESO A INTERNET MÓVIL</t>
  </si>
  <si>
    <t>8.3. CONEXIONES MÓVILES POR TIPO DE TECNOLOGÍA Y EMPRESA</t>
  </si>
  <si>
    <t>VTR Móvil</t>
  </si>
  <si>
    <t>GTD Móvil</t>
  </si>
  <si>
    <t>Virgin</t>
  </si>
  <si>
    <t>Falabella</t>
  </si>
  <si>
    <t>Total de conexiones 4G</t>
  </si>
  <si>
    <t>Conexiones con Tecnología 4G</t>
  </si>
  <si>
    <t>Penetración 4G por cada 100 habitantes</t>
  </si>
  <si>
    <t>Telestar</t>
  </si>
  <si>
    <t>8.7. CONEXIONES MÓVILES POR TIPO DE TECNOLOGÍA Y TIPO DE TERMINAL</t>
  </si>
  <si>
    <t>CONEXIONES MÓVILES POR TIPO DE TECNOLOGÍA Y TIPO DE TERMINAL</t>
  </si>
  <si>
    <t>Smartphones (Navegación en Móvil)</t>
  </si>
  <si>
    <t>BAM (USB)</t>
  </si>
  <si>
    <t>Machine To Machine</t>
  </si>
  <si>
    <t>Netline</t>
  </si>
  <si>
    <t>CONEXIONES MÓVILES POR TIPO DE TECNOLOGÍA</t>
  </si>
  <si>
    <t>8.1. CONEXIONES MÓVILES POR TIPO DE TECNOLOGÍA</t>
  </si>
  <si>
    <t>WOM</t>
  </si>
  <si>
    <t>Simple</t>
  </si>
  <si>
    <t>Entelphone</t>
  </si>
  <si>
    <t>8.8. CONEXIONES MÓVILES POR EMPRESA, TIPO DE TECNOLOGÍA Y TIPO DE TERMINAL</t>
  </si>
  <si>
    <t>CONEXIONES MÓVILES POR TIPO DE TECNOLOGÍA, TIPO DE TERMINAL Y EMPRESA</t>
  </si>
  <si>
    <t xml:space="preserve"> Machine To Machine</t>
  </si>
  <si>
    <t>8.4. CONEXIONES MÓVILES POR TIPO DE CLIENTE (OECD)</t>
  </si>
  <si>
    <t>8.9. CONEXIONES MÓVILES POR TIPO PLAN</t>
  </si>
  <si>
    <t>Contrato (Postpago)</t>
  </si>
  <si>
    <t>Prepago</t>
  </si>
  <si>
    <t>Mundo Pacífico</t>
  </si>
  <si>
    <t>Penetración 5G por cada 100 habitantes</t>
  </si>
  <si>
    <t>Total de conexiones 5G</t>
  </si>
  <si>
    <t>Total de Conexiones 3G+4G+5G</t>
  </si>
  <si>
    <t>Penetración 3G+4G+5G por cada 100 habitantes</t>
  </si>
  <si>
    <t>Conexiones con Tecnología 5G</t>
  </si>
  <si>
    <t>Conexiones con Tecnología 3G+4G+5G</t>
  </si>
  <si>
    <t>Total de Conexiones Móviles 2G+3G+4G+5G</t>
  </si>
  <si>
    <t>Total de Conexiones Móviles 3G+4G+5G</t>
  </si>
  <si>
    <t>Total de Conexiones (2G+3G+4G+5G)</t>
  </si>
  <si>
    <t>Penetración Total por cada 100 habitantes (2G+3G+4G+5G)</t>
  </si>
  <si>
    <t>Total de Conexiones (3G+4G+5G)</t>
  </si>
  <si>
    <t>Penetración por cada 100 habitantes (3G+4G+5G)</t>
  </si>
  <si>
    <t>SERVICIO ACCESO A INTERNET: TOTAL DE CONEXIONES MÓVILES (3G+4G+5G) DE ACUERDO A LA DEFINICIÓN DE LA OECD</t>
  </si>
  <si>
    <t>CONEXIONES MÓVILES (3G+4G+5G) POR TIPO DE CLIENTE</t>
  </si>
  <si>
    <t>SERVICIO ACCESO A INTERNET: TOTAL DE CONEXIONES MÓVILES (3G+4G+5G)</t>
  </si>
  <si>
    <t>CONEXIONES MÓVILES (3G+4G+5G) POR TIPO DE PLAN</t>
  </si>
  <si>
    <t>2G</t>
  </si>
  <si>
    <t>3G</t>
  </si>
  <si>
    <t>4G</t>
  </si>
  <si>
    <t>5G</t>
  </si>
  <si>
    <t>Total Conexiones Móviles de Contrato 3G+4G+5G</t>
  </si>
  <si>
    <t>Total Conexiones Móviles de Contrato 2G+3G+4G+5G</t>
  </si>
  <si>
    <t>Total Conexiones Móviles de Prepago 3G+4G+5G</t>
  </si>
  <si>
    <t>Total Conexiones Móviles de Prepago 2G+3G+4G+5G</t>
  </si>
  <si>
    <t>/</t>
  </si>
  <si>
    <t>CONEXIONES 3G+4G+5G</t>
  </si>
  <si>
    <t>CONEXIONES 2G+3G+4G+5G</t>
  </si>
  <si>
    <t>POSTPAGO</t>
  </si>
  <si>
    <t>PREPAGO</t>
  </si>
  <si>
    <t>Conexiones con Tecnología 2G+3G+4G+5G</t>
  </si>
  <si>
    <t>Total de Conexiones 2G+3G+4G+5G</t>
  </si>
  <si>
    <t>Suma Móvil Chile</t>
  </si>
  <si>
    <t>VAR. SEP.23-SEP.24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</si>
</sst>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_ ;\-#,##0.00\ "/>
    <numFmt numFmtId="167" formatCode="0.0%"/>
    <numFmt numFmtId="168" formatCode="#,##0_ ;\-#,##0\ "/>
    <numFmt numFmtId="169" formatCode="0.000%"/>
    <numFmt numFmtId="170" formatCode="#,##0.000000_ ;\-#,##0.000000\ "/>
    <numFmt numFmtId="171" formatCode="#,##0.00000_ ;\-#,##0.00000\ "/>
    <numFmt numFmtId="172" formatCode="#,##0.0000000_ ;\-#,##0.0000000\ "/>
    <numFmt numFmtId="173" formatCode="#,##0.000000000_ ;\-#,##0.000000000\ 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2"/>
      <name val="Arial"/>
      <family val="2"/>
    </font>
    <font>
      <sz val="9"/>
      <name val="Arial"/>
      <family val="2"/>
    </font>
    <font>
      <b/>
      <sz val="9"/>
      <color indexed="44"/>
      <name val="Arial"/>
      <family val="2"/>
    </font>
    <font>
      <sz val="9"/>
      <color indexed="44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u/>
      <sz val="8"/>
      <color indexed="9"/>
      <name val="Arial"/>
      <family val="2"/>
    </font>
    <font>
      <b/>
      <sz val="8"/>
      <color indexed="9"/>
      <name val="Arial"/>
      <family val="2"/>
    </font>
    <font>
      <u/>
      <sz val="8"/>
      <color indexed="10"/>
      <name val="Arial"/>
      <family val="2"/>
    </font>
    <font>
      <sz val="8"/>
      <color indexed="10"/>
      <name val="Arial"/>
      <family val="2"/>
    </font>
    <font>
      <sz val="8"/>
      <color indexed="23"/>
      <name val="Arial"/>
      <family val="2"/>
    </font>
    <font>
      <sz val="11"/>
      <color theme="1"/>
      <name val="Calibri"/>
      <family val="2"/>
      <scheme val="minor"/>
    </font>
    <font>
      <b/>
      <u/>
      <sz val="8"/>
      <color rgb="FFFF0000"/>
      <name val="Arial"/>
      <family val="2"/>
    </font>
    <font>
      <b/>
      <sz val="8"/>
      <color rgb="FF0000FF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15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3"/>
    <xf numFmtId="0" fontId="2" fillId="0" borderId="0" xfId="3" applyFont="1"/>
    <xf numFmtId="0" fontId="3" fillId="0" borderId="0" xfId="3" applyFont="1"/>
    <xf numFmtId="0" fontId="4" fillId="0" borderId="0" xfId="3" applyFont="1"/>
    <xf numFmtId="0" fontId="5" fillId="0" borderId="0" xfId="3" applyFont="1"/>
    <xf numFmtId="0" fontId="7" fillId="0" borderId="0" xfId="1" applyFont="1" applyFill="1" applyAlignment="1" applyProtection="1"/>
    <xf numFmtId="165" fontId="1" fillId="0" borderId="0" xfId="3" applyNumberFormat="1"/>
    <xf numFmtId="0" fontId="8" fillId="0" borderId="3" xfId="3" applyFont="1" applyBorder="1" applyAlignment="1">
      <alignment horizontal="center"/>
    </xf>
    <xf numFmtId="166" fontId="3" fillId="0" borderId="3" xfId="3" applyNumberFormat="1" applyFont="1" applyBorder="1" applyAlignment="1">
      <alignment horizontal="center"/>
    </xf>
    <xf numFmtId="0" fontId="1" fillId="0" borderId="13" xfId="3" applyBorder="1"/>
    <xf numFmtId="0" fontId="8" fillId="0" borderId="13" xfId="3" applyFont="1" applyBorder="1" applyAlignment="1">
      <alignment horizontal="center"/>
    </xf>
    <xf numFmtId="165" fontId="3" fillId="0" borderId="0" xfId="3" applyNumberFormat="1" applyFont="1"/>
    <xf numFmtId="166" fontId="3" fillId="0" borderId="13" xfId="3" applyNumberFormat="1" applyFont="1" applyBorder="1" applyAlignment="1">
      <alignment horizontal="center"/>
    </xf>
    <xf numFmtId="0" fontId="1" fillId="0" borderId="16" xfId="3" applyBorder="1"/>
    <xf numFmtId="0" fontId="8" fillId="0" borderId="16" xfId="3" applyFont="1" applyBorder="1" applyAlignment="1">
      <alignment horizontal="center"/>
    </xf>
    <xf numFmtId="166" fontId="3" fillId="0" borderId="16" xfId="3" applyNumberFormat="1" applyFont="1" applyBorder="1" applyAlignment="1">
      <alignment horizontal="center"/>
    </xf>
    <xf numFmtId="9" fontId="16" fillId="0" borderId="0" xfId="5" applyFont="1" applyFill="1" applyBorder="1" applyAlignment="1" applyProtection="1"/>
    <xf numFmtId="167" fontId="16" fillId="0" borderId="0" xfId="5" applyNumberFormat="1" applyFont="1" applyFill="1" applyBorder="1" applyAlignment="1" applyProtection="1"/>
    <xf numFmtId="167" fontId="15" fillId="0" borderId="0" xfId="5" applyNumberFormat="1" applyFont="1" applyFill="1" applyBorder="1"/>
    <xf numFmtId="0" fontId="9" fillId="0" borderId="0" xfId="3" applyFont="1"/>
    <xf numFmtId="0" fontId="10" fillId="0" borderId="0" xfId="1" applyFont="1" applyFill="1" applyBorder="1" applyAlignment="1" applyProtection="1"/>
    <xf numFmtId="165" fontId="3" fillId="0" borderId="0" xfId="2" applyNumberFormat="1" applyFont="1" applyFill="1" applyBorder="1"/>
    <xf numFmtId="167" fontId="7" fillId="0" borderId="0" xfId="5" applyNumberFormat="1" applyFont="1" applyFill="1" applyBorder="1" applyAlignment="1" applyProtection="1"/>
    <xf numFmtId="168" fontId="3" fillId="0" borderId="0" xfId="3" applyNumberFormat="1" applyFont="1"/>
    <xf numFmtId="0" fontId="11" fillId="0" borderId="0" xfId="3" applyFont="1" applyAlignment="1">
      <alignment horizontal="center"/>
    </xf>
    <xf numFmtId="0" fontId="10" fillId="0" borderId="0" xfId="1" applyFont="1" applyFill="1" applyAlignment="1" applyProtection="1"/>
    <xf numFmtId="0" fontId="12" fillId="0" borderId="0" xfId="1" applyFont="1" applyFill="1" applyBorder="1" applyAlignment="1" applyProtection="1">
      <alignment horizontal="left"/>
    </xf>
    <xf numFmtId="0" fontId="13" fillId="0" borderId="0" xfId="3" applyFont="1"/>
    <xf numFmtId="0" fontId="17" fillId="0" borderId="0" xfId="1" applyFont="1" applyFill="1" applyBorder="1" applyAlignment="1" applyProtection="1">
      <alignment horizontal="left"/>
    </xf>
    <xf numFmtId="0" fontId="6" fillId="0" borderId="0" xfId="1" applyAlignment="1" applyProtection="1"/>
    <xf numFmtId="0" fontId="14" fillId="0" borderId="0" xfId="3" applyFont="1"/>
    <xf numFmtId="164" fontId="1" fillId="0" borderId="0" xfId="2" applyFont="1"/>
    <xf numFmtId="0" fontId="6" fillId="0" borderId="0" xfId="1" applyFill="1" applyAlignment="1" applyProtection="1"/>
    <xf numFmtId="0" fontId="8" fillId="0" borderId="0" xfId="3" applyFont="1" applyAlignment="1">
      <alignment horizontal="center"/>
    </xf>
    <xf numFmtId="166" fontId="3" fillId="0" borderId="0" xfId="3" applyNumberFormat="1" applyFont="1" applyAlignment="1">
      <alignment horizontal="center"/>
    </xf>
    <xf numFmtId="168" fontId="3" fillId="0" borderId="0" xfId="2" applyNumberFormat="1" applyFont="1" applyFill="1" applyBorder="1"/>
    <xf numFmtId="168" fontId="1" fillId="0" borderId="0" xfId="3" applyNumberFormat="1"/>
    <xf numFmtId="166" fontId="1" fillId="0" borderId="0" xfId="3" applyNumberFormat="1"/>
    <xf numFmtId="0" fontId="8" fillId="0" borderId="6" xfId="3" applyFont="1" applyBorder="1" applyAlignment="1">
      <alignment horizontal="center"/>
    </xf>
    <xf numFmtId="168" fontId="3" fillId="0" borderId="5" xfId="3" applyNumberFormat="1" applyFont="1" applyBorder="1" applyAlignment="1">
      <alignment horizontal="center"/>
    </xf>
    <xf numFmtId="168" fontId="3" fillId="0" borderId="16" xfId="3" applyNumberFormat="1" applyFont="1" applyBorder="1" applyAlignment="1">
      <alignment horizontal="center"/>
    </xf>
    <xf numFmtId="168" fontId="3" fillId="0" borderId="19" xfId="3" applyNumberFormat="1" applyFont="1" applyBorder="1" applyAlignment="1">
      <alignment horizontal="center"/>
    </xf>
    <xf numFmtId="168" fontId="8" fillId="0" borderId="16" xfId="3" applyNumberFormat="1" applyFont="1" applyBorder="1" applyAlignment="1">
      <alignment horizontal="center"/>
    </xf>
    <xf numFmtId="168" fontId="3" fillId="0" borderId="15" xfId="3" applyNumberFormat="1" applyFont="1" applyBorder="1" applyAlignment="1">
      <alignment horizontal="center"/>
    </xf>
    <xf numFmtId="168" fontId="3" fillId="0" borderId="13" xfId="3" applyNumberFormat="1" applyFont="1" applyBorder="1" applyAlignment="1">
      <alignment horizontal="center"/>
    </xf>
    <xf numFmtId="168" fontId="8" fillId="0" borderId="13" xfId="3" applyNumberFormat="1" applyFont="1" applyBorder="1" applyAlignment="1">
      <alignment horizontal="center"/>
    </xf>
    <xf numFmtId="168" fontId="3" fillId="0" borderId="12" xfId="3" applyNumberFormat="1" applyFont="1" applyBorder="1" applyAlignment="1">
      <alignment horizontal="center"/>
    </xf>
    <xf numFmtId="168" fontId="3" fillId="0" borderId="3" xfId="3" applyNumberFormat="1" applyFont="1" applyBorder="1" applyAlignment="1">
      <alignment horizontal="center"/>
    </xf>
    <xf numFmtId="168" fontId="8" fillId="0" borderId="3" xfId="3" applyNumberFormat="1" applyFont="1" applyBorder="1" applyAlignment="1">
      <alignment horizontal="center"/>
    </xf>
    <xf numFmtId="168" fontId="3" fillId="0" borderId="18" xfId="2" applyNumberFormat="1" applyFont="1" applyFill="1" applyBorder="1" applyAlignment="1">
      <alignment horizontal="center"/>
    </xf>
    <xf numFmtId="168" fontId="3" fillId="0" borderId="11" xfId="2" applyNumberFormat="1" applyFont="1" applyFill="1" applyBorder="1" applyAlignment="1">
      <alignment horizontal="center"/>
    </xf>
    <xf numFmtId="168" fontId="3" fillId="0" borderId="0" xfId="2" applyNumberFormat="1" applyFont="1" applyFill="1" applyBorder="1" applyAlignment="1">
      <alignment horizontal="center"/>
    </xf>
    <xf numFmtId="168" fontId="3" fillId="0" borderId="17" xfId="2" applyNumberFormat="1" applyFont="1" applyFill="1" applyBorder="1" applyAlignment="1">
      <alignment horizontal="center"/>
    </xf>
    <xf numFmtId="168" fontId="3" fillId="0" borderId="18" xfId="3" applyNumberFormat="1" applyFont="1" applyBorder="1" applyAlignment="1">
      <alignment horizontal="center"/>
    </xf>
    <xf numFmtId="168" fontId="8" fillId="0" borderId="19" xfId="3" applyNumberFormat="1" applyFont="1" applyBorder="1" applyAlignment="1">
      <alignment horizontal="center"/>
    </xf>
    <xf numFmtId="168" fontId="3" fillId="0" borderId="17" xfId="3" applyNumberFormat="1" applyFont="1" applyBorder="1" applyAlignment="1">
      <alignment horizontal="center"/>
    </xf>
    <xf numFmtId="168" fontId="3" fillId="0" borderId="10" xfId="2" applyNumberFormat="1" applyFont="1" applyFill="1" applyBorder="1" applyAlignment="1">
      <alignment horizontal="center"/>
    </xf>
    <xf numFmtId="168" fontId="3" fillId="0" borderId="11" xfId="3" applyNumberFormat="1" applyFont="1" applyBorder="1" applyAlignment="1">
      <alignment horizontal="center"/>
    </xf>
    <xf numFmtId="168" fontId="8" fillId="0" borderId="12" xfId="3" applyNumberFormat="1" applyFont="1" applyBorder="1" applyAlignment="1">
      <alignment horizontal="center"/>
    </xf>
    <xf numFmtId="168" fontId="3" fillId="0" borderId="10" xfId="3" applyNumberFormat="1" applyFont="1" applyBorder="1" applyAlignment="1">
      <alignment horizontal="center"/>
    </xf>
    <xf numFmtId="168" fontId="3" fillId="0" borderId="14" xfId="2" applyNumberFormat="1" applyFont="1" applyFill="1" applyBorder="1" applyAlignment="1">
      <alignment horizontal="center"/>
    </xf>
    <xf numFmtId="168" fontId="3" fillId="0" borderId="0" xfId="3" applyNumberFormat="1" applyFont="1" applyAlignment="1">
      <alignment horizontal="center"/>
    </xf>
    <xf numFmtId="168" fontId="8" fillId="0" borderId="15" xfId="3" applyNumberFormat="1" applyFont="1" applyBorder="1" applyAlignment="1">
      <alignment horizontal="center"/>
    </xf>
    <xf numFmtId="168" fontId="3" fillId="0" borderId="14" xfId="3" applyNumberFormat="1" applyFont="1" applyBorder="1" applyAlignment="1">
      <alignment horizontal="center"/>
    </xf>
    <xf numFmtId="0" fontId="3" fillId="0" borderId="0" xfId="3" applyFont="1" applyAlignment="1">
      <alignment horizontal="center"/>
    </xf>
    <xf numFmtId="4" fontId="3" fillId="0" borderId="10" xfId="3" applyNumberFormat="1" applyFont="1" applyBorder="1" applyAlignment="1">
      <alignment horizontal="center"/>
    </xf>
    <xf numFmtId="4" fontId="3" fillId="0" borderId="14" xfId="3" applyNumberFormat="1" applyFont="1" applyBorder="1" applyAlignment="1">
      <alignment horizontal="center"/>
    </xf>
    <xf numFmtId="4" fontId="3" fillId="0" borderId="17" xfId="3" applyNumberFormat="1" applyFont="1" applyBorder="1" applyAlignment="1">
      <alignment horizontal="center"/>
    </xf>
    <xf numFmtId="3" fontId="3" fillId="0" borderId="10" xfId="3" applyNumberFormat="1" applyFont="1" applyBorder="1" applyAlignment="1">
      <alignment horizontal="center"/>
    </xf>
    <xf numFmtId="3" fontId="3" fillId="0" borderId="11" xfId="3" applyNumberFormat="1" applyFont="1" applyBorder="1" applyAlignment="1">
      <alignment horizontal="center"/>
    </xf>
    <xf numFmtId="3" fontId="3" fillId="0" borderId="12" xfId="3" applyNumberFormat="1" applyFont="1" applyBorder="1" applyAlignment="1">
      <alignment horizontal="center"/>
    </xf>
    <xf numFmtId="3" fontId="3" fillId="0" borderId="14" xfId="3" applyNumberFormat="1" applyFont="1" applyBorder="1" applyAlignment="1">
      <alignment horizontal="center"/>
    </xf>
    <xf numFmtId="3" fontId="3" fillId="0" borderId="0" xfId="3" applyNumberFormat="1" applyFont="1" applyAlignment="1">
      <alignment horizontal="center"/>
    </xf>
    <xf numFmtId="3" fontId="3" fillId="0" borderId="15" xfId="3" applyNumberFormat="1" applyFont="1" applyBorder="1" applyAlignment="1">
      <alignment horizontal="center"/>
    </xf>
    <xf numFmtId="3" fontId="3" fillId="0" borderId="17" xfId="3" applyNumberFormat="1" applyFont="1" applyBorder="1" applyAlignment="1">
      <alignment horizontal="center"/>
    </xf>
    <xf numFmtId="3" fontId="3" fillId="0" borderId="18" xfId="3" applyNumberFormat="1" applyFont="1" applyBorder="1" applyAlignment="1">
      <alignment horizontal="center"/>
    </xf>
    <xf numFmtId="3" fontId="3" fillId="0" borderId="19" xfId="3" applyNumberFormat="1" applyFont="1" applyBorder="1" applyAlignment="1">
      <alignment horizontal="center"/>
    </xf>
    <xf numFmtId="4" fontId="3" fillId="0" borderId="11" xfId="3" applyNumberFormat="1" applyFont="1" applyBorder="1" applyAlignment="1">
      <alignment horizontal="center"/>
    </xf>
    <xf numFmtId="4" fontId="3" fillId="0" borderId="12" xfId="3" applyNumberFormat="1" applyFont="1" applyBorder="1" applyAlignment="1">
      <alignment horizontal="center"/>
    </xf>
    <xf numFmtId="4" fontId="3" fillId="0" borderId="0" xfId="3" applyNumberFormat="1" applyFont="1" applyAlignment="1">
      <alignment horizontal="center"/>
    </xf>
    <xf numFmtId="4" fontId="3" fillId="0" borderId="15" xfId="3" applyNumberFormat="1" applyFont="1" applyBorder="1" applyAlignment="1">
      <alignment horizontal="center"/>
    </xf>
    <xf numFmtId="4" fontId="3" fillId="0" borderId="18" xfId="3" applyNumberFormat="1" applyFont="1" applyBorder="1" applyAlignment="1">
      <alignment horizontal="center"/>
    </xf>
    <xf numFmtId="4" fontId="3" fillId="0" borderId="19" xfId="3" applyNumberFormat="1" applyFont="1" applyBorder="1" applyAlignment="1">
      <alignment horizontal="center"/>
    </xf>
    <xf numFmtId="167" fontId="1" fillId="0" borderId="0" xfId="4" applyNumberFormat="1" applyFont="1" applyAlignment="1">
      <alignment horizontal="center"/>
    </xf>
    <xf numFmtId="167" fontId="1" fillId="0" borderId="0" xfId="3" applyNumberFormat="1"/>
    <xf numFmtId="0" fontId="19" fillId="2" borderId="6" xfId="3" applyFont="1" applyFill="1" applyBorder="1" applyAlignment="1">
      <alignment horizontal="center" vertical="center"/>
    </xf>
    <xf numFmtId="0" fontId="19" fillId="2" borderId="9" xfId="3" applyFont="1" applyFill="1" applyBorder="1" applyAlignment="1">
      <alignment horizontal="center" vertical="center" wrapText="1"/>
    </xf>
    <xf numFmtId="0" fontId="19" fillId="2" borderId="6" xfId="3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/>
    </xf>
    <xf numFmtId="167" fontId="19" fillId="2" borderId="1" xfId="5" applyNumberFormat="1" applyFont="1" applyFill="1" applyBorder="1" applyAlignment="1">
      <alignment horizontal="center"/>
    </xf>
    <xf numFmtId="167" fontId="19" fillId="2" borderId="1" xfId="4" applyNumberFormat="1" applyFont="1" applyFill="1" applyBorder="1" applyAlignment="1">
      <alignment horizontal="center"/>
    </xf>
    <xf numFmtId="167" fontId="19" fillId="2" borderId="5" xfId="4" applyNumberFormat="1" applyFont="1" applyFill="1" applyBorder="1" applyAlignment="1">
      <alignment horizontal="center"/>
    </xf>
    <xf numFmtId="0" fontId="19" fillId="2" borderId="4" xfId="0" applyFont="1" applyFill="1" applyBorder="1" applyAlignment="1">
      <alignment horizontal="left"/>
    </xf>
    <xf numFmtId="0" fontId="20" fillId="2" borderId="5" xfId="0" applyFont="1" applyFill="1" applyBorder="1"/>
    <xf numFmtId="10" fontId="19" fillId="2" borderId="1" xfId="4" applyNumberFormat="1" applyFont="1" applyFill="1" applyBorder="1" applyAlignment="1">
      <alignment horizontal="center"/>
    </xf>
    <xf numFmtId="167" fontId="19" fillId="2" borderId="6" xfId="4" applyNumberFormat="1" applyFont="1" applyFill="1" applyBorder="1" applyAlignment="1">
      <alignment horizontal="center"/>
    </xf>
    <xf numFmtId="0" fontId="19" fillId="2" borderId="7" xfId="3" applyFont="1" applyFill="1" applyBorder="1" applyAlignment="1">
      <alignment horizontal="center" vertical="center" wrapText="1"/>
    </xf>
    <xf numFmtId="0" fontId="19" fillId="2" borderId="8" xfId="3" applyFont="1" applyFill="1" applyBorder="1" applyAlignment="1">
      <alignment horizontal="center" vertical="center" wrapText="1"/>
    </xf>
    <xf numFmtId="0" fontId="19" fillId="2" borderId="2" xfId="3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 wrapText="1"/>
    </xf>
    <xf numFmtId="0" fontId="22" fillId="2" borderId="5" xfId="3" applyFont="1" applyFill="1" applyBorder="1"/>
    <xf numFmtId="167" fontId="19" fillId="2" borderId="4" xfId="4" applyNumberFormat="1" applyFont="1" applyFill="1" applyBorder="1" applyAlignment="1">
      <alignment horizontal="center"/>
    </xf>
    <xf numFmtId="167" fontId="19" fillId="2" borderId="17" xfId="4" applyNumberFormat="1" applyFont="1" applyFill="1" applyBorder="1" applyAlignment="1">
      <alignment horizontal="center"/>
    </xf>
    <xf numFmtId="167" fontId="19" fillId="2" borderId="18" xfId="4" applyNumberFormat="1" applyFont="1" applyFill="1" applyBorder="1" applyAlignment="1">
      <alignment horizontal="center"/>
    </xf>
    <xf numFmtId="167" fontId="19" fillId="2" borderId="19" xfId="4" applyNumberFormat="1" applyFont="1" applyFill="1" applyBorder="1" applyAlignment="1">
      <alignment horizontal="center"/>
    </xf>
    <xf numFmtId="169" fontId="19" fillId="2" borderId="1" xfId="4" applyNumberFormat="1" applyFont="1" applyFill="1" applyBorder="1" applyAlignment="1">
      <alignment horizontal="center"/>
    </xf>
    <xf numFmtId="170" fontId="1" fillId="0" borderId="0" xfId="3" applyNumberFormat="1"/>
    <xf numFmtId="0" fontId="23" fillId="2" borderId="1" xfId="3" applyFont="1" applyFill="1" applyBorder="1" applyAlignment="1">
      <alignment horizontal="center" vertical="center" wrapText="1"/>
    </xf>
    <xf numFmtId="0" fontId="19" fillId="2" borderId="20" xfId="3" applyFont="1" applyFill="1" applyBorder="1" applyAlignment="1">
      <alignment horizontal="center" vertical="center" wrapText="1"/>
    </xf>
    <xf numFmtId="0" fontId="19" fillId="2" borderId="6" xfId="0" applyFont="1" applyFill="1" applyBorder="1"/>
    <xf numFmtId="167" fontId="1" fillId="0" borderId="0" xfId="4" applyNumberFormat="1" applyFont="1" applyFill="1"/>
    <xf numFmtId="41" fontId="7" fillId="0" borderId="0" xfId="7" applyFont="1" applyFill="1" applyBorder="1" applyAlignment="1" applyProtection="1"/>
    <xf numFmtId="168" fontId="8" fillId="0" borderId="0" xfId="3" applyNumberFormat="1" applyFont="1" applyAlignment="1">
      <alignment horizontal="center"/>
    </xf>
    <xf numFmtId="168" fontId="8" fillId="0" borderId="4" xfId="3" applyNumberFormat="1" applyFont="1" applyBorder="1" applyAlignment="1">
      <alignment horizontal="center"/>
    </xf>
    <xf numFmtId="168" fontId="8" fillId="0" borderId="1" xfId="3" applyNumberFormat="1" applyFont="1" applyBorder="1" applyAlignment="1">
      <alignment horizontal="center"/>
    </xf>
    <xf numFmtId="168" fontId="8" fillId="0" borderId="5" xfId="3" applyNumberFormat="1" applyFont="1" applyBorder="1" applyAlignment="1">
      <alignment horizontal="center"/>
    </xf>
    <xf numFmtId="168" fontId="8" fillId="0" borderId="10" xfId="3" applyNumberFormat="1" applyFont="1" applyBorder="1" applyAlignment="1">
      <alignment horizontal="center"/>
    </xf>
    <xf numFmtId="168" fontId="8" fillId="0" borderId="11" xfId="3" applyNumberFormat="1" applyFont="1" applyBorder="1" applyAlignment="1">
      <alignment horizontal="center"/>
    </xf>
    <xf numFmtId="168" fontId="8" fillId="0" borderId="14" xfId="3" applyNumberFormat="1" applyFont="1" applyBorder="1" applyAlignment="1">
      <alignment horizontal="center"/>
    </xf>
    <xf numFmtId="168" fontId="8" fillId="0" borderId="17" xfId="3" applyNumberFormat="1" applyFont="1" applyBorder="1" applyAlignment="1">
      <alignment horizontal="center"/>
    </xf>
    <xf numFmtId="168" fontId="8" fillId="0" borderId="18" xfId="3" applyNumberFormat="1" applyFont="1" applyBorder="1" applyAlignment="1">
      <alignment horizontal="center"/>
    </xf>
    <xf numFmtId="167" fontId="3" fillId="0" borderId="0" xfId="4" applyNumberFormat="1" applyFont="1" applyFill="1" applyBorder="1"/>
    <xf numFmtId="41" fontId="1" fillId="0" borderId="0" xfId="7" applyFont="1" applyFill="1" applyBorder="1"/>
    <xf numFmtId="167" fontId="1" fillId="0" borderId="0" xfId="4" applyNumberFormat="1" applyFont="1" applyFill="1" applyBorder="1"/>
    <xf numFmtId="168" fontId="8" fillId="0" borderId="11" xfId="2" applyNumberFormat="1" applyFont="1" applyFill="1" applyBorder="1" applyAlignment="1">
      <alignment horizontal="center"/>
    </xf>
    <xf numFmtId="168" fontId="8" fillId="0" borderId="12" xfId="2" applyNumberFormat="1" applyFont="1" applyFill="1" applyBorder="1" applyAlignment="1">
      <alignment horizontal="center"/>
    </xf>
    <xf numFmtId="168" fontId="8" fillId="0" borderId="0" xfId="2" applyNumberFormat="1" applyFont="1" applyFill="1" applyBorder="1" applyAlignment="1">
      <alignment horizontal="center"/>
    </xf>
    <xf numFmtId="168" fontId="8" fillId="0" borderId="15" xfId="2" applyNumberFormat="1" applyFont="1" applyFill="1" applyBorder="1" applyAlignment="1">
      <alignment horizontal="center"/>
    </xf>
    <xf numFmtId="168" fontId="8" fillId="0" borderId="18" xfId="2" applyNumberFormat="1" applyFont="1" applyFill="1" applyBorder="1" applyAlignment="1">
      <alignment horizontal="center"/>
    </xf>
    <xf numFmtId="168" fontId="8" fillId="0" borderId="19" xfId="2" applyNumberFormat="1" applyFont="1" applyFill="1" applyBorder="1" applyAlignment="1">
      <alignment horizontal="center"/>
    </xf>
    <xf numFmtId="0" fontId="19" fillId="2" borderId="4" xfId="0" applyFont="1" applyFill="1" applyBorder="1"/>
    <xf numFmtId="0" fontId="19" fillId="2" borderId="5" xfId="0" applyFont="1" applyFill="1" applyBorder="1"/>
    <xf numFmtId="0" fontId="19" fillId="2" borderId="4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19" xfId="3" applyFont="1" applyFill="1" applyBorder="1" applyAlignment="1">
      <alignment horizontal="center" vertical="center" wrapText="1"/>
    </xf>
    <xf numFmtId="0" fontId="23" fillId="2" borderId="6" xfId="3" applyFont="1" applyFill="1" applyBorder="1" applyAlignment="1">
      <alignment horizontal="center" vertical="center" wrapText="1"/>
    </xf>
    <xf numFmtId="167" fontId="3" fillId="0" borderId="0" xfId="4" applyNumberFormat="1" applyFont="1"/>
    <xf numFmtId="0" fontId="19" fillId="2" borderId="1" xfId="0" applyFont="1" applyFill="1" applyBorder="1" applyAlignment="1">
      <alignment horizontal="center"/>
    </xf>
    <xf numFmtId="171" fontId="1" fillId="0" borderId="0" xfId="3" applyNumberFormat="1"/>
    <xf numFmtId="172" fontId="3" fillId="0" borderId="0" xfId="3" applyNumberFormat="1" applyFont="1"/>
    <xf numFmtId="173" fontId="3" fillId="0" borderId="0" xfId="3" applyNumberFormat="1" applyFont="1"/>
    <xf numFmtId="0" fontId="19" fillId="2" borderId="4" xfId="3" applyFont="1" applyFill="1" applyBorder="1" applyAlignment="1">
      <alignment horizontal="center" vertical="center"/>
    </xf>
    <xf numFmtId="0" fontId="19" fillId="2" borderId="5" xfId="3" applyFont="1" applyFill="1" applyBorder="1" applyAlignment="1">
      <alignment horizontal="center" vertical="center"/>
    </xf>
    <xf numFmtId="0" fontId="21" fillId="2" borderId="4" xfId="3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center" wrapText="1"/>
    </xf>
    <xf numFmtId="0" fontId="21" fillId="2" borderId="5" xfId="3" applyFont="1" applyFill="1" applyBorder="1" applyAlignment="1">
      <alignment horizontal="center" vertical="center" wrapText="1"/>
    </xf>
    <xf numFmtId="0" fontId="19" fillId="2" borderId="4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19" fillId="2" borderId="5" xfId="3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3" fillId="2" borderId="4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0" fontId="23" fillId="2" borderId="5" xfId="3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3" fillId="2" borderId="12" xfId="3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23" fillId="2" borderId="3" xfId="3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19" fillId="2" borderId="16" xfId="3" applyFont="1" applyFill="1" applyBorder="1" applyAlignment="1">
      <alignment horizontal="center" vertical="center" wrapText="1"/>
    </xf>
    <xf numFmtId="0" fontId="19" fillId="2" borderId="16" xfId="3" applyFont="1" applyFill="1" applyBorder="1" applyAlignment="1">
      <alignment horizontal="center" vertical="center"/>
    </xf>
  </cellXfs>
  <cellStyles count="8">
    <cellStyle name="%" xfId="6" xr:uid="{00000000-0005-0000-0000-000000000000}"/>
    <cellStyle name="Hipervínculo" xfId="1" builtinId="8"/>
    <cellStyle name="Millares [0]" xfId="7" builtinId="6"/>
    <cellStyle name="Millares 2" xfId="2" xr:uid="{00000000-0005-0000-0000-000003000000}"/>
    <cellStyle name="Normal" xfId="0" builtinId="0"/>
    <cellStyle name="Normal 2" xfId="3" xr:uid="{00000000-0005-0000-0000-000005000000}"/>
    <cellStyle name="Porcentaje" xfId="4" builtinId="5"/>
    <cellStyle name="Porcentaje 2" xfId="5" xr:uid="{00000000-0005-0000-0000-000007000000}"/>
  </cellStyles>
  <dxfs count="0"/>
  <tableStyles count="0" defaultTableStyle="TableStyleMedium2" defaultPivotStyle="PivotStyleLight16"/>
  <colors>
    <mruColors>
      <color rgb="FFDCE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800" b="1">
                <a:solidFill>
                  <a:schemeClr val="tx2"/>
                </a:solidFill>
                <a:latin typeface="+mn-lt"/>
                <a:cs typeface="Arial" panose="020B0604020202020204" pitchFamily="34" charset="0"/>
              </a:rPr>
              <a:t>Conexiones Móviles por Tecnología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2G</c:v>
          </c:tx>
          <c:spPr>
            <a:ln w="635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'8.1.CO_TEC_MOVIL'!$B$8:$C$185</c:f>
              <c:multiLvlStrCache>
                <c:ptCount val="178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  <c:pt idx="157">
                    <c:v>Ene</c:v>
                  </c:pt>
                  <c:pt idx="158">
                    <c:v>Feb</c:v>
                  </c:pt>
                  <c:pt idx="159">
                    <c:v>Mar</c:v>
                  </c:pt>
                  <c:pt idx="160">
                    <c:v>Abr</c:v>
                  </c:pt>
                  <c:pt idx="161">
                    <c:v>May</c:v>
                  </c:pt>
                  <c:pt idx="162">
                    <c:v>Jun</c:v>
                  </c:pt>
                  <c:pt idx="163">
                    <c:v>Jul</c:v>
                  </c:pt>
                  <c:pt idx="164">
                    <c:v>Ago</c:v>
                  </c:pt>
                  <c:pt idx="165">
                    <c:v>Sep</c:v>
                  </c:pt>
                  <c:pt idx="166">
                    <c:v>Oct</c:v>
                  </c:pt>
                  <c:pt idx="167">
                    <c:v>Nov</c:v>
                  </c:pt>
                  <c:pt idx="168">
                    <c:v>Dic</c:v>
                  </c:pt>
                  <c:pt idx="169">
                    <c:v>Ene</c:v>
                  </c:pt>
                  <c:pt idx="170">
                    <c:v>Feb</c:v>
                  </c:pt>
                  <c:pt idx="171">
                    <c:v>Mar</c:v>
                  </c:pt>
                  <c:pt idx="172">
                    <c:v>Abr</c:v>
                  </c:pt>
                  <c:pt idx="173">
                    <c:v>May</c:v>
                  </c:pt>
                  <c:pt idx="174">
                    <c:v>Jun</c:v>
                  </c:pt>
                  <c:pt idx="175">
                    <c:v>Jul</c:v>
                  </c:pt>
                  <c:pt idx="176">
                    <c:v>Ago</c:v>
                  </c:pt>
                  <c:pt idx="177">
                    <c:v>Sep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  <c:pt idx="157">
                    <c:v>2023</c:v>
                  </c:pt>
                  <c:pt idx="169">
                    <c:v>2024</c:v>
                  </c:pt>
                </c:lvl>
              </c:multiLvlStrCache>
            </c:multiLvlStrRef>
          </c:cat>
          <c:val>
            <c:numRef>
              <c:f>'8.1.CO_TEC_MOVIL'!$D$8:$D$185</c:f>
              <c:numCache>
                <c:formatCode>#,##0_ ;\-#,##0\ </c:formatCode>
                <c:ptCount val="178"/>
                <c:pt idx="0">
                  <c:v>3052045</c:v>
                </c:pt>
                <c:pt idx="1">
                  <c:v>3025950</c:v>
                </c:pt>
                <c:pt idx="2">
                  <c:v>2976434</c:v>
                </c:pt>
                <c:pt idx="3">
                  <c:v>3032765</c:v>
                </c:pt>
                <c:pt idx="4">
                  <c:v>3024333</c:v>
                </c:pt>
                <c:pt idx="5">
                  <c:v>3212406</c:v>
                </c:pt>
                <c:pt idx="6">
                  <c:v>3284863</c:v>
                </c:pt>
                <c:pt idx="7">
                  <c:v>3445085</c:v>
                </c:pt>
                <c:pt idx="8">
                  <c:v>3361212</c:v>
                </c:pt>
                <c:pt idx="9">
                  <c:v>3367676</c:v>
                </c:pt>
                <c:pt idx="10">
                  <c:v>3527081</c:v>
                </c:pt>
                <c:pt idx="11">
                  <c:v>3617632</c:v>
                </c:pt>
                <c:pt idx="12">
                  <c:v>3809777</c:v>
                </c:pt>
                <c:pt idx="13">
                  <c:v>3540683</c:v>
                </c:pt>
                <c:pt idx="14">
                  <c:v>3482404</c:v>
                </c:pt>
                <c:pt idx="15">
                  <c:v>3509356</c:v>
                </c:pt>
                <c:pt idx="16">
                  <c:v>3507393</c:v>
                </c:pt>
                <c:pt idx="17">
                  <c:v>3533497</c:v>
                </c:pt>
                <c:pt idx="18">
                  <c:v>3750297</c:v>
                </c:pt>
                <c:pt idx="19">
                  <c:v>3949617</c:v>
                </c:pt>
                <c:pt idx="20">
                  <c:v>4201075</c:v>
                </c:pt>
                <c:pt idx="21">
                  <c:v>4288244</c:v>
                </c:pt>
                <c:pt idx="22">
                  <c:v>4347185</c:v>
                </c:pt>
                <c:pt idx="23">
                  <c:v>4394432</c:v>
                </c:pt>
                <c:pt idx="24">
                  <c:v>4802719</c:v>
                </c:pt>
                <c:pt idx="25">
                  <c:v>4439098</c:v>
                </c:pt>
                <c:pt idx="26">
                  <c:v>4298723</c:v>
                </c:pt>
                <c:pt idx="27">
                  <c:v>4396975</c:v>
                </c:pt>
                <c:pt idx="28">
                  <c:v>4341453</c:v>
                </c:pt>
                <c:pt idx="29">
                  <c:v>4202236</c:v>
                </c:pt>
                <c:pt idx="30">
                  <c:v>4117626</c:v>
                </c:pt>
                <c:pt idx="31">
                  <c:v>4172032</c:v>
                </c:pt>
                <c:pt idx="32">
                  <c:v>4322668</c:v>
                </c:pt>
                <c:pt idx="33">
                  <c:v>4301600</c:v>
                </c:pt>
                <c:pt idx="34">
                  <c:v>3992109</c:v>
                </c:pt>
                <c:pt idx="35">
                  <c:v>3942702</c:v>
                </c:pt>
                <c:pt idx="36">
                  <c:v>3988594</c:v>
                </c:pt>
                <c:pt idx="37">
                  <c:v>4066613</c:v>
                </c:pt>
                <c:pt idx="38">
                  <c:v>3855775</c:v>
                </c:pt>
                <c:pt idx="39">
                  <c:v>3757936</c:v>
                </c:pt>
                <c:pt idx="40">
                  <c:v>3748317</c:v>
                </c:pt>
                <c:pt idx="41">
                  <c:v>3786898</c:v>
                </c:pt>
                <c:pt idx="42">
                  <c:v>3840570</c:v>
                </c:pt>
                <c:pt idx="43">
                  <c:v>3719032</c:v>
                </c:pt>
                <c:pt idx="44">
                  <c:v>3705492</c:v>
                </c:pt>
                <c:pt idx="45">
                  <c:v>3673199</c:v>
                </c:pt>
                <c:pt idx="46">
                  <c:v>3474618</c:v>
                </c:pt>
                <c:pt idx="47">
                  <c:v>3488156</c:v>
                </c:pt>
                <c:pt idx="48">
                  <c:v>3444862</c:v>
                </c:pt>
                <c:pt idx="49">
                  <c:v>3344257</c:v>
                </c:pt>
                <c:pt idx="50">
                  <c:v>3210790</c:v>
                </c:pt>
                <c:pt idx="51">
                  <c:v>3150825</c:v>
                </c:pt>
                <c:pt idx="52">
                  <c:v>2853272</c:v>
                </c:pt>
                <c:pt idx="53">
                  <c:v>2794916</c:v>
                </c:pt>
                <c:pt idx="54">
                  <c:v>2603845</c:v>
                </c:pt>
                <c:pt idx="55">
                  <c:v>2320089</c:v>
                </c:pt>
                <c:pt idx="56">
                  <c:v>2120724</c:v>
                </c:pt>
                <c:pt idx="57">
                  <c:v>2157361</c:v>
                </c:pt>
                <c:pt idx="58">
                  <c:v>2018549</c:v>
                </c:pt>
                <c:pt idx="59">
                  <c:v>1830004</c:v>
                </c:pt>
                <c:pt idx="60">
                  <c:v>1744424</c:v>
                </c:pt>
                <c:pt idx="61">
                  <c:v>1561338</c:v>
                </c:pt>
                <c:pt idx="62">
                  <c:v>1456469</c:v>
                </c:pt>
                <c:pt idx="63">
                  <c:v>1386005</c:v>
                </c:pt>
                <c:pt idx="64">
                  <c:v>1323165</c:v>
                </c:pt>
                <c:pt idx="65">
                  <c:v>1262111</c:v>
                </c:pt>
                <c:pt idx="66">
                  <c:v>1113939</c:v>
                </c:pt>
                <c:pt idx="67">
                  <c:v>1070145</c:v>
                </c:pt>
                <c:pt idx="68">
                  <c:v>1138746</c:v>
                </c:pt>
                <c:pt idx="69">
                  <c:v>1081318</c:v>
                </c:pt>
                <c:pt idx="70">
                  <c:v>864920</c:v>
                </c:pt>
                <c:pt idx="71">
                  <c:v>825080</c:v>
                </c:pt>
                <c:pt idx="72">
                  <c:v>1270825</c:v>
                </c:pt>
                <c:pt idx="73">
                  <c:v>1261412</c:v>
                </c:pt>
                <c:pt idx="74">
                  <c:v>1184571</c:v>
                </c:pt>
                <c:pt idx="75">
                  <c:v>1148689</c:v>
                </c:pt>
                <c:pt idx="76">
                  <c:v>1100447</c:v>
                </c:pt>
                <c:pt idx="77">
                  <c:v>1060664</c:v>
                </c:pt>
                <c:pt idx="78">
                  <c:v>995519</c:v>
                </c:pt>
                <c:pt idx="79">
                  <c:v>944233</c:v>
                </c:pt>
                <c:pt idx="80">
                  <c:v>908163</c:v>
                </c:pt>
                <c:pt idx="81">
                  <c:v>872715</c:v>
                </c:pt>
                <c:pt idx="82">
                  <c:v>843240</c:v>
                </c:pt>
                <c:pt idx="83">
                  <c:v>743873</c:v>
                </c:pt>
                <c:pt idx="84">
                  <c:v>730115</c:v>
                </c:pt>
                <c:pt idx="85">
                  <c:v>730692</c:v>
                </c:pt>
                <c:pt idx="86">
                  <c:v>645598</c:v>
                </c:pt>
                <c:pt idx="87">
                  <c:v>641749</c:v>
                </c:pt>
                <c:pt idx="88">
                  <c:v>616213</c:v>
                </c:pt>
                <c:pt idx="89">
                  <c:v>614412</c:v>
                </c:pt>
                <c:pt idx="90">
                  <c:v>528483</c:v>
                </c:pt>
                <c:pt idx="91">
                  <c:v>521945</c:v>
                </c:pt>
                <c:pt idx="92">
                  <c:v>513927</c:v>
                </c:pt>
                <c:pt idx="93">
                  <c:v>534119</c:v>
                </c:pt>
                <c:pt idx="94">
                  <c:v>373844</c:v>
                </c:pt>
                <c:pt idx="95">
                  <c:v>341292</c:v>
                </c:pt>
                <c:pt idx="96">
                  <c:v>368480</c:v>
                </c:pt>
                <c:pt idx="97">
                  <c:v>414103</c:v>
                </c:pt>
                <c:pt idx="98">
                  <c:v>460041</c:v>
                </c:pt>
                <c:pt idx="99">
                  <c:v>417650</c:v>
                </c:pt>
                <c:pt idx="100">
                  <c:v>413105</c:v>
                </c:pt>
                <c:pt idx="101">
                  <c:v>403900</c:v>
                </c:pt>
                <c:pt idx="102">
                  <c:v>405188</c:v>
                </c:pt>
                <c:pt idx="103">
                  <c:v>397830</c:v>
                </c:pt>
                <c:pt idx="104">
                  <c:v>396861</c:v>
                </c:pt>
                <c:pt idx="105">
                  <c:v>394635</c:v>
                </c:pt>
                <c:pt idx="106">
                  <c:v>420645</c:v>
                </c:pt>
                <c:pt idx="107">
                  <c:v>393208</c:v>
                </c:pt>
                <c:pt idx="108">
                  <c:v>380406</c:v>
                </c:pt>
                <c:pt idx="109">
                  <c:v>374839</c:v>
                </c:pt>
                <c:pt idx="110">
                  <c:v>370554</c:v>
                </c:pt>
                <c:pt idx="111">
                  <c:v>372336</c:v>
                </c:pt>
                <c:pt idx="112">
                  <c:v>339814</c:v>
                </c:pt>
                <c:pt idx="113">
                  <c:v>325821</c:v>
                </c:pt>
                <c:pt idx="114">
                  <c:v>317096</c:v>
                </c:pt>
                <c:pt idx="115">
                  <c:v>307382</c:v>
                </c:pt>
                <c:pt idx="116">
                  <c:v>297102</c:v>
                </c:pt>
                <c:pt idx="117">
                  <c:v>291504</c:v>
                </c:pt>
                <c:pt idx="118">
                  <c:v>274161</c:v>
                </c:pt>
                <c:pt idx="119">
                  <c:v>286046</c:v>
                </c:pt>
                <c:pt idx="120">
                  <c:v>286123</c:v>
                </c:pt>
                <c:pt idx="121">
                  <c:v>279207</c:v>
                </c:pt>
                <c:pt idx="122">
                  <c:v>269379</c:v>
                </c:pt>
                <c:pt idx="123">
                  <c:v>263615</c:v>
                </c:pt>
                <c:pt idx="124">
                  <c:v>256085</c:v>
                </c:pt>
                <c:pt idx="125">
                  <c:v>255032</c:v>
                </c:pt>
                <c:pt idx="126">
                  <c:v>248343</c:v>
                </c:pt>
                <c:pt idx="127">
                  <c:v>238949</c:v>
                </c:pt>
                <c:pt idx="128">
                  <c:v>222283</c:v>
                </c:pt>
                <c:pt idx="129">
                  <c:v>213434</c:v>
                </c:pt>
                <c:pt idx="130">
                  <c:v>204218</c:v>
                </c:pt>
                <c:pt idx="131">
                  <c:v>194446</c:v>
                </c:pt>
                <c:pt idx="132">
                  <c:v>167375</c:v>
                </c:pt>
                <c:pt idx="133">
                  <c:v>167922</c:v>
                </c:pt>
                <c:pt idx="134">
                  <c:v>167846</c:v>
                </c:pt>
                <c:pt idx="135">
                  <c:v>174745</c:v>
                </c:pt>
                <c:pt idx="136">
                  <c:v>171145</c:v>
                </c:pt>
                <c:pt idx="137">
                  <c:v>169779</c:v>
                </c:pt>
                <c:pt idx="138">
                  <c:v>158967</c:v>
                </c:pt>
                <c:pt idx="139">
                  <c:v>155099</c:v>
                </c:pt>
                <c:pt idx="140">
                  <c:v>150106</c:v>
                </c:pt>
                <c:pt idx="141">
                  <c:v>146707</c:v>
                </c:pt>
                <c:pt idx="142">
                  <c:v>147093</c:v>
                </c:pt>
                <c:pt idx="143">
                  <c:v>144004</c:v>
                </c:pt>
                <c:pt idx="144">
                  <c:v>102837</c:v>
                </c:pt>
                <c:pt idx="145">
                  <c:v>112063</c:v>
                </c:pt>
                <c:pt idx="146">
                  <c:v>119444</c:v>
                </c:pt>
                <c:pt idx="147">
                  <c:v>126359</c:v>
                </c:pt>
                <c:pt idx="148">
                  <c:v>135813</c:v>
                </c:pt>
                <c:pt idx="149">
                  <c:v>141327</c:v>
                </c:pt>
                <c:pt idx="150">
                  <c:v>148750</c:v>
                </c:pt>
                <c:pt idx="151">
                  <c:v>161992</c:v>
                </c:pt>
                <c:pt idx="152">
                  <c:v>172000</c:v>
                </c:pt>
                <c:pt idx="153">
                  <c:v>187581</c:v>
                </c:pt>
                <c:pt idx="154">
                  <c:v>201761</c:v>
                </c:pt>
                <c:pt idx="155">
                  <c:v>201421</c:v>
                </c:pt>
                <c:pt idx="156">
                  <c:v>194266</c:v>
                </c:pt>
                <c:pt idx="157">
                  <c:v>208404</c:v>
                </c:pt>
                <c:pt idx="158">
                  <c:v>204895</c:v>
                </c:pt>
                <c:pt idx="159">
                  <c:v>203967</c:v>
                </c:pt>
                <c:pt idx="160">
                  <c:v>203907</c:v>
                </c:pt>
                <c:pt idx="161">
                  <c:v>199733</c:v>
                </c:pt>
                <c:pt idx="162">
                  <c:v>198921</c:v>
                </c:pt>
                <c:pt idx="163">
                  <c:v>201233</c:v>
                </c:pt>
                <c:pt idx="164">
                  <c:v>189541</c:v>
                </c:pt>
                <c:pt idx="165">
                  <c:v>193975</c:v>
                </c:pt>
                <c:pt idx="166">
                  <c:v>188227</c:v>
                </c:pt>
                <c:pt idx="167">
                  <c:v>185273</c:v>
                </c:pt>
                <c:pt idx="168">
                  <c:v>183254</c:v>
                </c:pt>
                <c:pt idx="169">
                  <c:v>183667</c:v>
                </c:pt>
                <c:pt idx="170">
                  <c:v>179813</c:v>
                </c:pt>
                <c:pt idx="171">
                  <c:v>172733</c:v>
                </c:pt>
                <c:pt idx="172">
                  <c:v>164967</c:v>
                </c:pt>
                <c:pt idx="173">
                  <c:v>161834</c:v>
                </c:pt>
                <c:pt idx="174">
                  <c:v>155525</c:v>
                </c:pt>
                <c:pt idx="175">
                  <c:v>148984</c:v>
                </c:pt>
                <c:pt idx="176">
                  <c:v>134285</c:v>
                </c:pt>
                <c:pt idx="177">
                  <c:v>130785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86-4548-8702-C5DBA6149853}"/>
            </c:ext>
          </c:extLst>
        </c:ser>
        <c:ser>
          <c:idx val="1"/>
          <c:order val="1"/>
          <c:tx>
            <c:v>3G</c:v>
          </c:tx>
          <c:spPr>
            <a:ln w="635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'8.1.CO_TEC_MOVIL'!$B$8:$C$185</c:f>
              <c:multiLvlStrCache>
                <c:ptCount val="178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  <c:pt idx="157">
                    <c:v>Ene</c:v>
                  </c:pt>
                  <c:pt idx="158">
                    <c:v>Feb</c:v>
                  </c:pt>
                  <c:pt idx="159">
                    <c:v>Mar</c:v>
                  </c:pt>
                  <c:pt idx="160">
                    <c:v>Abr</c:v>
                  </c:pt>
                  <c:pt idx="161">
                    <c:v>May</c:v>
                  </c:pt>
                  <c:pt idx="162">
                    <c:v>Jun</c:v>
                  </c:pt>
                  <c:pt idx="163">
                    <c:v>Jul</c:v>
                  </c:pt>
                  <c:pt idx="164">
                    <c:v>Ago</c:v>
                  </c:pt>
                  <c:pt idx="165">
                    <c:v>Sep</c:v>
                  </c:pt>
                  <c:pt idx="166">
                    <c:v>Oct</c:v>
                  </c:pt>
                  <c:pt idx="167">
                    <c:v>Nov</c:v>
                  </c:pt>
                  <c:pt idx="168">
                    <c:v>Dic</c:v>
                  </c:pt>
                  <c:pt idx="169">
                    <c:v>Ene</c:v>
                  </c:pt>
                  <c:pt idx="170">
                    <c:v>Feb</c:v>
                  </c:pt>
                  <c:pt idx="171">
                    <c:v>Mar</c:v>
                  </c:pt>
                  <c:pt idx="172">
                    <c:v>Abr</c:v>
                  </c:pt>
                  <c:pt idx="173">
                    <c:v>May</c:v>
                  </c:pt>
                  <c:pt idx="174">
                    <c:v>Jun</c:v>
                  </c:pt>
                  <c:pt idx="175">
                    <c:v>Jul</c:v>
                  </c:pt>
                  <c:pt idx="176">
                    <c:v>Ago</c:v>
                  </c:pt>
                  <c:pt idx="177">
                    <c:v>Sep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  <c:pt idx="157">
                    <c:v>2023</c:v>
                  </c:pt>
                  <c:pt idx="169">
                    <c:v>2024</c:v>
                  </c:pt>
                </c:lvl>
              </c:multiLvlStrCache>
            </c:multiLvlStrRef>
          </c:cat>
          <c:val>
            <c:numRef>
              <c:f>'8.1.CO_TEC_MOVIL'!$E$8:$E$185</c:f>
              <c:numCache>
                <c:formatCode>#,##0_ ;\-#,##0\ </c:formatCode>
                <c:ptCount val="178"/>
                <c:pt idx="0">
                  <c:v>638787</c:v>
                </c:pt>
                <c:pt idx="1">
                  <c:v>729958</c:v>
                </c:pt>
                <c:pt idx="2">
                  <c:v>780957</c:v>
                </c:pt>
                <c:pt idx="3">
                  <c:v>860017</c:v>
                </c:pt>
                <c:pt idx="4">
                  <c:v>964118</c:v>
                </c:pt>
                <c:pt idx="5">
                  <c:v>1015940</c:v>
                </c:pt>
                <c:pt idx="6">
                  <c:v>1053617</c:v>
                </c:pt>
                <c:pt idx="7">
                  <c:v>1091122</c:v>
                </c:pt>
                <c:pt idx="8">
                  <c:v>1133410</c:v>
                </c:pt>
                <c:pt idx="9">
                  <c:v>1184896</c:v>
                </c:pt>
                <c:pt idx="10">
                  <c:v>1265877</c:v>
                </c:pt>
                <c:pt idx="11">
                  <c:v>1331159</c:v>
                </c:pt>
                <c:pt idx="12">
                  <c:v>1445675</c:v>
                </c:pt>
                <c:pt idx="13">
                  <c:v>1780975</c:v>
                </c:pt>
                <c:pt idx="14">
                  <c:v>1780671</c:v>
                </c:pt>
                <c:pt idx="15">
                  <c:v>1918215</c:v>
                </c:pt>
                <c:pt idx="16">
                  <c:v>2019619</c:v>
                </c:pt>
                <c:pt idx="17">
                  <c:v>2111901</c:v>
                </c:pt>
                <c:pt idx="18">
                  <c:v>2241188</c:v>
                </c:pt>
                <c:pt idx="19">
                  <c:v>2444064</c:v>
                </c:pt>
                <c:pt idx="20">
                  <c:v>2596941</c:v>
                </c:pt>
                <c:pt idx="21">
                  <c:v>2679630</c:v>
                </c:pt>
                <c:pt idx="22">
                  <c:v>2764399</c:v>
                </c:pt>
                <c:pt idx="23">
                  <c:v>2744786</c:v>
                </c:pt>
                <c:pt idx="24">
                  <c:v>3154995</c:v>
                </c:pt>
                <c:pt idx="25">
                  <c:v>3274151</c:v>
                </c:pt>
                <c:pt idx="26">
                  <c:v>3353946</c:v>
                </c:pt>
                <c:pt idx="27">
                  <c:v>3619463</c:v>
                </c:pt>
                <c:pt idx="28">
                  <c:v>3694300</c:v>
                </c:pt>
                <c:pt idx="29">
                  <c:v>3835712</c:v>
                </c:pt>
                <c:pt idx="30">
                  <c:v>3946142</c:v>
                </c:pt>
                <c:pt idx="31">
                  <c:v>4139993</c:v>
                </c:pt>
                <c:pt idx="32">
                  <c:v>4347399</c:v>
                </c:pt>
                <c:pt idx="33">
                  <c:v>4409493</c:v>
                </c:pt>
                <c:pt idx="34">
                  <c:v>4494650</c:v>
                </c:pt>
                <c:pt idx="35">
                  <c:v>4576134</c:v>
                </c:pt>
                <c:pt idx="36">
                  <c:v>4983888</c:v>
                </c:pt>
                <c:pt idx="37">
                  <c:v>5048537</c:v>
                </c:pt>
                <c:pt idx="38">
                  <c:v>5090041</c:v>
                </c:pt>
                <c:pt idx="39">
                  <c:v>5268103</c:v>
                </c:pt>
                <c:pt idx="40">
                  <c:v>5370918</c:v>
                </c:pt>
                <c:pt idx="41">
                  <c:v>5469374</c:v>
                </c:pt>
                <c:pt idx="42">
                  <c:v>5447665</c:v>
                </c:pt>
                <c:pt idx="43">
                  <c:v>5614971</c:v>
                </c:pt>
                <c:pt idx="44">
                  <c:v>5679494</c:v>
                </c:pt>
                <c:pt idx="45">
                  <c:v>5645778</c:v>
                </c:pt>
                <c:pt idx="46">
                  <c:v>5876547</c:v>
                </c:pt>
                <c:pt idx="47">
                  <c:v>5880360</c:v>
                </c:pt>
                <c:pt idx="48">
                  <c:v>6366120</c:v>
                </c:pt>
                <c:pt idx="49">
                  <c:v>6636236</c:v>
                </c:pt>
                <c:pt idx="50">
                  <c:v>6675009</c:v>
                </c:pt>
                <c:pt idx="51">
                  <c:v>7011653</c:v>
                </c:pt>
                <c:pt idx="52">
                  <c:v>7179005</c:v>
                </c:pt>
                <c:pt idx="53">
                  <c:v>7593239</c:v>
                </c:pt>
                <c:pt idx="54">
                  <c:v>7637528</c:v>
                </c:pt>
                <c:pt idx="55">
                  <c:v>7573448</c:v>
                </c:pt>
                <c:pt idx="56">
                  <c:v>7675395</c:v>
                </c:pt>
                <c:pt idx="57">
                  <c:v>8105732</c:v>
                </c:pt>
                <c:pt idx="58">
                  <c:v>8246308</c:v>
                </c:pt>
                <c:pt idx="59">
                  <c:v>8286795</c:v>
                </c:pt>
                <c:pt idx="60">
                  <c:v>8610313</c:v>
                </c:pt>
                <c:pt idx="61">
                  <c:v>8479546</c:v>
                </c:pt>
                <c:pt idx="62">
                  <c:v>8554419</c:v>
                </c:pt>
                <c:pt idx="63">
                  <c:v>8595818</c:v>
                </c:pt>
                <c:pt idx="64">
                  <c:v>8679998</c:v>
                </c:pt>
                <c:pt idx="65">
                  <c:v>8726939</c:v>
                </c:pt>
                <c:pt idx="66">
                  <c:v>8501727</c:v>
                </c:pt>
                <c:pt idx="67">
                  <c:v>8771370</c:v>
                </c:pt>
                <c:pt idx="68">
                  <c:v>8616081</c:v>
                </c:pt>
                <c:pt idx="69">
                  <c:v>8685597</c:v>
                </c:pt>
                <c:pt idx="70">
                  <c:v>8479506</c:v>
                </c:pt>
                <c:pt idx="71">
                  <c:v>8247291</c:v>
                </c:pt>
                <c:pt idx="72">
                  <c:v>7885665</c:v>
                </c:pt>
                <c:pt idx="73">
                  <c:v>7801996</c:v>
                </c:pt>
                <c:pt idx="74">
                  <c:v>7619101</c:v>
                </c:pt>
                <c:pt idx="75">
                  <c:v>7596968</c:v>
                </c:pt>
                <c:pt idx="76">
                  <c:v>7303063</c:v>
                </c:pt>
                <c:pt idx="77">
                  <c:v>7354240</c:v>
                </c:pt>
                <c:pt idx="78">
                  <c:v>7349169</c:v>
                </c:pt>
                <c:pt idx="79">
                  <c:v>7467274</c:v>
                </c:pt>
                <c:pt idx="80">
                  <c:v>7533107</c:v>
                </c:pt>
                <c:pt idx="81">
                  <c:v>7454574</c:v>
                </c:pt>
                <c:pt idx="82">
                  <c:v>7253935</c:v>
                </c:pt>
                <c:pt idx="83">
                  <c:v>7232430</c:v>
                </c:pt>
                <c:pt idx="84">
                  <c:v>6924263</c:v>
                </c:pt>
                <c:pt idx="85">
                  <c:v>6808655</c:v>
                </c:pt>
                <c:pt idx="86">
                  <c:v>6541691</c:v>
                </c:pt>
                <c:pt idx="87">
                  <c:v>6356733</c:v>
                </c:pt>
                <c:pt idx="88">
                  <c:v>6122335</c:v>
                </c:pt>
                <c:pt idx="89">
                  <c:v>6035420</c:v>
                </c:pt>
                <c:pt idx="90">
                  <c:v>5738255</c:v>
                </c:pt>
                <c:pt idx="91">
                  <c:v>5624783</c:v>
                </c:pt>
                <c:pt idx="92">
                  <c:v>5698510</c:v>
                </c:pt>
                <c:pt idx="93">
                  <c:v>5791530</c:v>
                </c:pt>
                <c:pt idx="94">
                  <c:v>5550215</c:v>
                </c:pt>
                <c:pt idx="95">
                  <c:v>5728989</c:v>
                </c:pt>
                <c:pt idx="96">
                  <c:v>5554675</c:v>
                </c:pt>
                <c:pt idx="97">
                  <c:v>5295735</c:v>
                </c:pt>
                <c:pt idx="98">
                  <c:v>4913082</c:v>
                </c:pt>
                <c:pt idx="99">
                  <c:v>4533544</c:v>
                </c:pt>
                <c:pt idx="100">
                  <c:v>4468022</c:v>
                </c:pt>
                <c:pt idx="101">
                  <c:v>4412323</c:v>
                </c:pt>
                <c:pt idx="102">
                  <c:v>4339099</c:v>
                </c:pt>
                <c:pt idx="103">
                  <c:v>4210861</c:v>
                </c:pt>
                <c:pt idx="104">
                  <c:v>4126465</c:v>
                </c:pt>
                <c:pt idx="105">
                  <c:v>4007143</c:v>
                </c:pt>
                <c:pt idx="106">
                  <c:v>4017695</c:v>
                </c:pt>
                <c:pt idx="107">
                  <c:v>3732328</c:v>
                </c:pt>
                <c:pt idx="108">
                  <c:v>3549684</c:v>
                </c:pt>
                <c:pt idx="109">
                  <c:v>3319902</c:v>
                </c:pt>
                <c:pt idx="110">
                  <c:v>3304226</c:v>
                </c:pt>
                <c:pt idx="111">
                  <c:v>3098535</c:v>
                </c:pt>
                <c:pt idx="112">
                  <c:v>2923157</c:v>
                </c:pt>
                <c:pt idx="113">
                  <c:v>2840589</c:v>
                </c:pt>
                <c:pt idx="114">
                  <c:v>2739847</c:v>
                </c:pt>
                <c:pt idx="115">
                  <c:v>2682741</c:v>
                </c:pt>
                <c:pt idx="116">
                  <c:v>2566192</c:v>
                </c:pt>
                <c:pt idx="117">
                  <c:v>2532165</c:v>
                </c:pt>
                <c:pt idx="118">
                  <c:v>2468569</c:v>
                </c:pt>
                <c:pt idx="119">
                  <c:v>2462437</c:v>
                </c:pt>
                <c:pt idx="120">
                  <c:v>2454468</c:v>
                </c:pt>
                <c:pt idx="121">
                  <c:v>2386584</c:v>
                </c:pt>
                <c:pt idx="122">
                  <c:v>2379005</c:v>
                </c:pt>
                <c:pt idx="123">
                  <c:v>2346482</c:v>
                </c:pt>
                <c:pt idx="124">
                  <c:v>2294426</c:v>
                </c:pt>
                <c:pt idx="125">
                  <c:v>2285203</c:v>
                </c:pt>
                <c:pt idx="126">
                  <c:v>2306720</c:v>
                </c:pt>
                <c:pt idx="127">
                  <c:v>2223232</c:v>
                </c:pt>
                <c:pt idx="128">
                  <c:v>2157574</c:v>
                </c:pt>
                <c:pt idx="129">
                  <c:v>2095488</c:v>
                </c:pt>
                <c:pt idx="130">
                  <c:v>2070677</c:v>
                </c:pt>
                <c:pt idx="131">
                  <c:v>2037442</c:v>
                </c:pt>
                <c:pt idx="132">
                  <c:v>1960755</c:v>
                </c:pt>
                <c:pt idx="133">
                  <c:v>1913465</c:v>
                </c:pt>
                <c:pt idx="134">
                  <c:v>1920036</c:v>
                </c:pt>
                <c:pt idx="135">
                  <c:v>1953467</c:v>
                </c:pt>
                <c:pt idx="136">
                  <c:v>1868077</c:v>
                </c:pt>
                <c:pt idx="137">
                  <c:v>1860142</c:v>
                </c:pt>
                <c:pt idx="138">
                  <c:v>1827629</c:v>
                </c:pt>
                <c:pt idx="139">
                  <c:v>1794914</c:v>
                </c:pt>
                <c:pt idx="140">
                  <c:v>1755720</c:v>
                </c:pt>
                <c:pt idx="141">
                  <c:v>1714138</c:v>
                </c:pt>
                <c:pt idx="142">
                  <c:v>1692243</c:v>
                </c:pt>
                <c:pt idx="143">
                  <c:v>1680679</c:v>
                </c:pt>
                <c:pt idx="144">
                  <c:v>1580711</c:v>
                </c:pt>
                <c:pt idx="145">
                  <c:v>1433687</c:v>
                </c:pt>
                <c:pt idx="146">
                  <c:v>1296262</c:v>
                </c:pt>
                <c:pt idx="147">
                  <c:v>1356890</c:v>
                </c:pt>
                <c:pt idx="148">
                  <c:v>1313163</c:v>
                </c:pt>
                <c:pt idx="149">
                  <c:v>1415039</c:v>
                </c:pt>
                <c:pt idx="150">
                  <c:v>1282967</c:v>
                </c:pt>
                <c:pt idx="151">
                  <c:v>1279999</c:v>
                </c:pt>
                <c:pt idx="152">
                  <c:v>1206423</c:v>
                </c:pt>
                <c:pt idx="153">
                  <c:v>1168512</c:v>
                </c:pt>
                <c:pt idx="154">
                  <c:v>1169824</c:v>
                </c:pt>
                <c:pt idx="155">
                  <c:v>1167675</c:v>
                </c:pt>
                <c:pt idx="156">
                  <c:v>1165493</c:v>
                </c:pt>
                <c:pt idx="157">
                  <c:v>1134336</c:v>
                </c:pt>
                <c:pt idx="158">
                  <c:v>1078819</c:v>
                </c:pt>
                <c:pt idx="159">
                  <c:v>1100131</c:v>
                </c:pt>
                <c:pt idx="160">
                  <c:v>1088987</c:v>
                </c:pt>
                <c:pt idx="161">
                  <c:v>1061527</c:v>
                </c:pt>
                <c:pt idx="162">
                  <c:v>1045684</c:v>
                </c:pt>
                <c:pt idx="163">
                  <c:v>1037263</c:v>
                </c:pt>
                <c:pt idx="164">
                  <c:v>1026926</c:v>
                </c:pt>
                <c:pt idx="165">
                  <c:v>1014391</c:v>
                </c:pt>
                <c:pt idx="166">
                  <c:v>1006427</c:v>
                </c:pt>
                <c:pt idx="167">
                  <c:v>988067</c:v>
                </c:pt>
                <c:pt idx="168">
                  <c:v>850710</c:v>
                </c:pt>
                <c:pt idx="169">
                  <c:v>950379</c:v>
                </c:pt>
                <c:pt idx="170">
                  <c:v>896764</c:v>
                </c:pt>
                <c:pt idx="171">
                  <c:v>910891</c:v>
                </c:pt>
                <c:pt idx="172">
                  <c:v>901410</c:v>
                </c:pt>
                <c:pt idx="173">
                  <c:v>882423</c:v>
                </c:pt>
                <c:pt idx="174">
                  <c:v>876071</c:v>
                </c:pt>
                <c:pt idx="175">
                  <c:v>874019</c:v>
                </c:pt>
                <c:pt idx="176">
                  <c:v>860755</c:v>
                </c:pt>
                <c:pt idx="177">
                  <c:v>848362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86-4548-8702-C5DBA6149853}"/>
            </c:ext>
          </c:extLst>
        </c:ser>
        <c:ser>
          <c:idx val="2"/>
          <c:order val="2"/>
          <c:tx>
            <c:v>4G</c:v>
          </c:tx>
          <c:spPr>
            <a:ln w="635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'8.1.CO_TEC_MOVIL'!$B$8:$C$185</c:f>
              <c:multiLvlStrCache>
                <c:ptCount val="178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  <c:pt idx="157">
                    <c:v>Ene</c:v>
                  </c:pt>
                  <c:pt idx="158">
                    <c:v>Feb</c:v>
                  </c:pt>
                  <c:pt idx="159">
                    <c:v>Mar</c:v>
                  </c:pt>
                  <c:pt idx="160">
                    <c:v>Abr</c:v>
                  </c:pt>
                  <c:pt idx="161">
                    <c:v>May</c:v>
                  </c:pt>
                  <c:pt idx="162">
                    <c:v>Jun</c:v>
                  </c:pt>
                  <c:pt idx="163">
                    <c:v>Jul</c:v>
                  </c:pt>
                  <c:pt idx="164">
                    <c:v>Ago</c:v>
                  </c:pt>
                  <c:pt idx="165">
                    <c:v>Sep</c:v>
                  </c:pt>
                  <c:pt idx="166">
                    <c:v>Oct</c:v>
                  </c:pt>
                  <c:pt idx="167">
                    <c:v>Nov</c:v>
                  </c:pt>
                  <c:pt idx="168">
                    <c:v>Dic</c:v>
                  </c:pt>
                  <c:pt idx="169">
                    <c:v>Ene</c:v>
                  </c:pt>
                  <c:pt idx="170">
                    <c:v>Feb</c:v>
                  </c:pt>
                  <c:pt idx="171">
                    <c:v>Mar</c:v>
                  </c:pt>
                  <c:pt idx="172">
                    <c:v>Abr</c:v>
                  </c:pt>
                  <c:pt idx="173">
                    <c:v>May</c:v>
                  </c:pt>
                  <c:pt idx="174">
                    <c:v>Jun</c:v>
                  </c:pt>
                  <c:pt idx="175">
                    <c:v>Jul</c:v>
                  </c:pt>
                  <c:pt idx="176">
                    <c:v>Ago</c:v>
                  </c:pt>
                  <c:pt idx="177">
                    <c:v>Sep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  <c:pt idx="157">
                    <c:v>2023</c:v>
                  </c:pt>
                  <c:pt idx="169">
                    <c:v>2024</c:v>
                  </c:pt>
                </c:lvl>
              </c:multiLvlStrCache>
            </c:multiLvlStrRef>
          </c:cat>
          <c:val>
            <c:numRef>
              <c:f>'8.1.CO_TEC_MOVIL'!$F$8:$F$185</c:f>
              <c:numCache>
                <c:formatCode>#,##0_ ;\-#,##0\ </c:formatCode>
                <c:ptCount val="178"/>
                <c:pt idx="49">
                  <c:v>6485</c:v>
                </c:pt>
                <c:pt idx="50">
                  <c:v>8170</c:v>
                </c:pt>
                <c:pt idx="51">
                  <c:v>9829</c:v>
                </c:pt>
                <c:pt idx="52">
                  <c:v>29536</c:v>
                </c:pt>
                <c:pt idx="53">
                  <c:v>14407</c:v>
                </c:pt>
                <c:pt idx="54">
                  <c:v>184382</c:v>
                </c:pt>
                <c:pt idx="55">
                  <c:v>220443</c:v>
                </c:pt>
                <c:pt idx="56">
                  <c:v>270166</c:v>
                </c:pt>
                <c:pt idx="57">
                  <c:v>345396</c:v>
                </c:pt>
                <c:pt idx="58">
                  <c:v>401649</c:v>
                </c:pt>
                <c:pt idx="59">
                  <c:v>500735</c:v>
                </c:pt>
                <c:pt idx="60">
                  <c:v>545410</c:v>
                </c:pt>
                <c:pt idx="61">
                  <c:v>631312</c:v>
                </c:pt>
                <c:pt idx="62">
                  <c:v>693436</c:v>
                </c:pt>
                <c:pt idx="63">
                  <c:v>888052</c:v>
                </c:pt>
                <c:pt idx="64">
                  <c:v>958294</c:v>
                </c:pt>
                <c:pt idx="65">
                  <c:v>1026867</c:v>
                </c:pt>
                <c:pt idx="66">
                  <c:v>1102739</c:v>
                </c:pt>
                <c:pt idx="67">
                  <c:v>1181592</c:v>
                </c:pt>
                <c:pt idx="68">
                  <c:v>1317988</c:v>
                </c:pt>
                <c:pt idx="69">
                  <c:v>1486280</c:v>
                </c:pt>
                <c:pt idx="70">
                  <c:v>1807166</c:v>
                </c:pt>
                <c:pt idx="71">
                  <c:v>2038046</c:v>
                </c:pt>
                <c:pt idx="72">
                  <c:v>2397579</c:v>
                </c:pt>
                <c:pt idx="73">
                  <c:v>2620047</c:v>
                </c:pt>
                <c:pt idx="74">
                  <c:v>2839379</c:v>
                </c:pt>
                <c:pt idx="75">
                  <c:v>3052600</c:v>
                </c:pt>
                <c:pt idx="76">
                  <c:v>3406766</c:v>
                </c:pt>
                <c:pt idx="77">
                  <c:v>3687607</c:v>
                </c:pt>
                <c:pt idx="78">
                  <c:v>4033779</c:v>
                </c:pt>
                <c:pt idx="79">
                  <c:v>4354678</c:v>
                </c:pt>
                <c:pt idx="80">
                  <c:v>4724916</c:v>
                </c:pt>
                <c:pt idx="81">
                  <c:v>4994696</c:v>
                </c:pt>
                <c:pt idx="82">
                  <c:v>5257295</c:v>
                </c:pt>
                <c:pt idx="83">
                  <c:v>5639650</c:v>
                </c:pt>
                <c:pt idx="84">
                  <c:v>6290876</c:v>
                </c:pt>
                <c:pt idx="85">
                  <c:v>6504059</c:v>
                </c:pt>
                <c:pt idx="86">
                  <c:v>6918625</c:v>
                </c:pt>
                <c:pt idx="87">
                  <c:v>7382833</c:v>
                </c:pt>
                <c:pt idx="88">
                  <c:v>7679019</c:v>
                </c:pt>
                <c:pt idx="89">
                  <c:v>7933627</c:v>
                </c:pt>
                <c:pt idx="90">
                  <c:v>8328826</c:v>
                </c:pt>
                <c:pt idx="91">
                  <c:v>8753354</c:v>
                </c:pt>
                <c:pt idx="92">
                  <c:v>9067961</c:v>
                </c:pt>
                <c:pt idx="93">
                  <c:v>9094599</c:v>
                </c:pt>
                <c:pt idx="94">
                  <c:v>9822228</c:v>
                </c:pt>
                <c:pt idx="95">
                  <c:v>10095980</c:v>
                </c:pt>
                <c:pt idx="96">
                  <c:v>10768313</c:v>
                </c:pt>
                <c:pt idx="97">
                  <c:v>10927026</c:v>
                </c:pt>
                <c:pt idx="98">
                  <c:v>11654668</c:v>
                </c:pt>
                <c:pt idx="99">
                  <c:v>12398409</c:v>
                </c:pt>
                <c:pt idx="100">
                  <c:v>12686582</c:v>
                </c:pt>
                <c:pt idx="101">
                  <c:v>12924861</c:v>
                </c:pt>
                <c:pt idx="102">
                  <c:v>13068827</c:v>
                </c:pt>
                <c:pt idx="103">
                  <c:v>13261740</c:v>
                </c:pt>
                <c:pt idx="104">
                  <c:v>13543905</c:v>
                </c:pt>
                <c:pt idx="105">
                  <c:v>13901645</c:v>
                </c:pt>
                <c:pt idx="106">
                  <c:v>13966418</c:v>
                </c:pt>
                <c:pt idx="107">
                  <c:v>14472517</c:v>
                </c:pt>
                <c:pt idx="108">
                  <c:v>14559221</c:v>
                </c:pt>
                <c:pt idx="109">
                  <c:v>14902490</c:v>
                </c:pt>
                <c:pt idx="110">
                  <c:v>14998081</c:v>
                </c:pt>
                <c:pt idx="111">
                  <c:v>15440516</c:v>
                </c:pt>
                <c:pt idx="112">
                  <c:v>15652763</c:v>
                </c:pt>
                <c:pt idx="113">
                  <c:v>15779633</c:v>
                </c:pt>
                <c:pt idx="114">
                  <c:v>15883966</c:v>
                </c:pt>
                <c:pt idx="115">
                  <c:v>15899566</c:v>
                </c:pt>
                <c:pt idx="116">
                  <c:v>15989797</c:v>
                </c:pt>
                <c:pt idx="117">
                  <c:v>15931990</c:v>
                </c:pt>
                <c:pt idx="118">
                  <c:v>15956912</c:v>
                </c:pt>
                <c:pt idx="119">
                  <c:v>16182992</c:v>
                </c:pt>
                <c:pt idx="120">
                  <c:v>16506614</c:v>
                </c:pt>
                <c:pt idx="121">
                  <c:v>16551248</c:v>
                </c:pt>
                <c:pt idx="122">
                  <c:v>16484965</c:v>
                </c:pt>
                <c:pt idx="123">
                  <c:v>16599646</c:v>
                </c:pt>
                <c:pt idx="124">
                  <c:v>16583152</c:v>
                </c:pt>
                <c:pt idx="125">
                  <c:v>16690116</c:v>
                </c:pt>
                <c:pt idx="126">
                  <c:v>16816618</c:v>
                </c:pt>
                <c:pt idx="127">
                  <c:v>17081909</c:v>
                </c:pt>
                <c:pt idx="128">
                  <c:v>17443886</c:v>
                </c:pt>
                <c:pt idx="129">
                  <c:v>17699455</c:v>
                </c:pt>
                <c:pt idx="130">
                  <c:v>17901998</c:v>
                </c:pt>
                <c:pt idx="131">
                  <c:v>18110587</c:v>
                </c:pt>
                <c:pt idx="132">
                  <c:v>18582095</c:v>
                </c:pt>
                <c:pt idx="133">
                  <c:v>18502205</c:v>
                </c:pt>
                <c:pt idx="134">
                  <c:v>18665829</c:v>
                </c:pt>
                <c:pt idx="135">
                  <c:v>19213129</c:v>
                </c:pt>
                <c:pt idx="136">
                  <c:v>19323248</c:v>
                </c:pt>
                <c:pt idx="137">
                  <c:v>19675923</c:v>
                </c:pt>
                <c:pt idx="138">
                  <c:v>19894763</c:v>
                </c:pt>
                <c:pt idx="139">
                  <c:v>20192991</c:v>
                </c:pt>
                <c:pt idx="140">
                  <c:v>20442154</c:v>
                </c:pt>
                <c:pt idx="141">
                  <c:v>20536636</c:v>
                </c:pt>
                <c:pt idx="142">
                  <c:v>20709985</c:v>
                </c:pt>
                <c:pt idx="143">
                  <c:v>20810206</c:v>
                </c:pt>
                <c:pt idx="144">
                  <c:v>20985682</c:v>
                </c:pt>
                <c:pt idx="145">
                  <c:v>20954044</c:v>
                </c:pt>
                <c:pt idx="146">
                  <c:v>20678269</c:v>
                </c:pt>
                <c:pt idx="147">
                  <c:v>20477532</c:v>
                </c:pt>
                <c:pt idx="148">
                  <c:v>20472650</c:v>
                </c:pt>
                <c:pt idx="149">
                  <c:v>20412873</c:v>
                </c:pt>
                <c:pt idx="150">
                  <c:v>20357285</c:v>
                </c:pt>
                <c:pt idx="151">
                  <c:v>20323620</c:v>
                </c:pt>
                <c:pt idx="152">
                  <c:v>19903106</c:v>
                </c:pt>
                <c:pt idx="153">
                  <c:v>19674370</c:v>
                </c:pt>
                <c:pt idx="154">
                  <c:v>19463947</c:v>
                </c:pt>
                <c:pt idx="155">
                  <c:v>19179521</c:v>
                </c:pt>
                <c:pt idx="156">
                  <c:v>19201262</c:v>
                </c:pt>
                <c:pt idx="157">
                  <c:v>19079488</c:v>
                </c:pt>
                <c:pt idx="158">
                  <c:v>18847284</c:v>
                </c:pt>
                <c:pt idx="159">
                  <c:v>18874932</c:v>
                </c:pt>
                <c:pt idx="160">
                  <c:v>18603593</c:v>
                </c:pt>
                <c:pt idx="161">
                  <c:v>18448368</c:v>
                </c:pt>
                <c:pt idx="162">
                  <c:v>18418975</c:v>
                </c:pt>
                <c:pt idx="163">
                  <c:v>18543161</c:v>
                </c:pt>
                <c:pt idx="164">
                  <c:v>18435563</c:v>
                </c:pt>
                <c:pt idx="165">
                  <c:v>18395381</c:v>
                </c:pt>
                <c:pt idx="166">
                  <c:v>18360823</c:v>
                </c:pt>
                <c:pt idx="167">
                  <c:v>18142369</c:v>
                </c:pt>
                <c:pt idx="168">
                  <c:v>17777981</c:v>
                </c:pt>
                <c:pt idx="169">
                  <c:v>17730778</c:v>
                </c:pt>
                <c:pt idx="170">
                  <c:v>17643431</c:v>
                </c:pt>
                <c:pt idx="171">
                  <c:v>17634089</c:v>
                </c:pt>
                <c:pt idx="172">
                  <c:v>17365822</c:v>
                </c:pt>
                <c:pt idx="173">
                  <c:v>17067787</c:v>
                </c:pt>
                <c:pt idx="174">
                  <c:v>16931422</c:v>
                </c:pt>
                <c:pt idx="175">
                  <c:v>16837298</c:v>
                </c:pt>
                <c:pt idx="176">
                  <c:v>16880425</c:v>
                </c:pt>
                <c:pt idx="177">
                  <c:v>16633260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86-4548-8702-C5DBA6149853}"/>
            </c:ext>
          </c:extLst>
        </c:ser>
        <c:ser>
          <c:idx val="3"/>
          <c:order val="3"/>
          <c:tx>
            <c:v>5G</c:v>
          </c:tx>
          <c:spPr>
            <a:ln w="635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'8.1.CO_TEC_MOVIL'!$B$8:$C$185</c:f>
              <c:multiLvlStrCache>
                <c:ptCount val="178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  <c:pt idx="157">
                    <c:v>Ene</c:v>
                  </c:pt>
                  <c:pt idx="158">
                    <c:v>Feb</c:v>
                  </c:pt>
                  <c:pt idx="159">
                    <c:v>Mar</c:v>
                  </c:pt>
                  <c:pt idx="160">
                    <c:v>Abr</c:v>
                  </c:pt>
                  <c:pt idx="161">
                    <c:v>May</c:v>
                  </c:pt>
                  <c:pt idx="162">
                    <c:v>Jun</c:v>
                  </c:pt>
                  <c:pt idx="163">
                    <c:v>Jul</c:v>
                  </c:pt>
                  <c:pt idx="164">
                    <c:v>Ago</c:v>
                  </c:pt>
                  <c:pt idx="165">
                    <c:v>Sep</c:v>
                  </c:pt>
                  <c:pt idx="166">
                    <c:v>Oct</c:v>
                  </c:pt>
                  <c:pt idx="167">
                    <c:v>Nov</c:v>
                  </c:pt>
                  <c:pt idx="168">
                    <c:v>Dic</c:v>
                  </c:pt>
                  <c:pt idx="169">
                    <c:v>Ene</c:v>
                  </c:pt>
                  <c:pt idx="170">
                    <c:v>Feb</c:v>
                  </c:pt>
                  <c:pt idx="171">
                    <c:v>Mar</c:v>
                  </c:pt>
                  <c:pt idx="172">
                    <c:v>Abr</c:v>
                  </c:pt>
                  <c:pt idx="173">
                    <c:v>May</c:v>
                  </c:pt>
                  <c:pt idx="174">
                    <c:v>Jun</c:v>
                  </c:pt>
                  <c:pt idx="175">
                    <c:v>Jul</c:v>
                  </c:pt>
                  <c:pt idx="176">
                    <c:v>Ago</c:v>
                  </c:pt>
                  <c:pt idx="177">
                    <c:v>Sep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  <c:pt idx="157">
                    <c:v>2023</c:v>
                  </c:pt>
                  <c:pt idx="169">
                    <c:v>2024</c:v>
                  </c:pt>
                </c:lvl>
              </c:multiLvlStrCache>
            </c:multiLvlStrRef>
          </c:cat>
          <c:val>
            <c:numRef>
              <c:f>'8.1.CO_TEC_MOVIL'!$G$8:$G$185</c:f>
              <c:numCache>
                <c:formatCode>#,##0_ ;\-#,##0\ </c:formatCode>
                <c:ptCount val="178"/>
                <c:pt idx="144">
                  <c:v>32430</c:v>
                </c:pt>
                <c:pt idx="145">
                  <c:v>49742</c:v>
                </c:pt>
                <c:pt idx="146">
                  <c:v>157219</c:v>
                </c:pt>
                <c:pt idx="147">
                  <c:v>328218</c:v>
                </c:pt>
                <c:pt idx="148">
                  <c:v>545323</c:v>
                </c:pt>
                <c:pt idx="149">
                  <c:v>723989</c:v>
                </c:pt>
                <c:pt idx="150">
                  <c:v>843046</c:v>
                </c:pt>
                <c:pt idx="151">
                  <c:v>935937</c:v>
                </c:pt>
                <c:pt idx="152">
                  <c:v>1444406</c:v>
                </c:pt>
                <c:pt idx="153">
                  <c:v>1586523</c:v>
                </c:pt>
                <c:pt idx="154">
                  <c:v>1739783</c:v>
                </c:pt>
                <c:pt idx="155">
                  <c:v>1846170</c:v>
                </c:pt>
                <c:pt idx="156">
                  <c:v>2040071</c:v>
                </c:pt>
                <c:pt idx="157">
                  <c:v>2143629</c:v>
                </c:pt>
                <c:pt idx="158">
                  <c:v>2266411</c:v>
                </c:pt>
                <c:pt idx="159">
                  <c:v>2437816</c:v>
                </c:pt>
                <c:pt idx="160">
                  <c:v>2542549</c:v>
                </c:pt>
                <c:pt idx="161">
                  <c:v>2659864</c:v>
                </c:pt>
                <c:pt idx="162">
                  <c:v>2802240</c:v>
                </c:pt>
                <c:pt idx="163">
                  <c:v>2930119</c:v>
                </c:pt>
                <c:pt idx="164">
                  <c:v>3052701</c:v>
                </c:pt>
                <c:pt idx="165">
                  <c:v>3144038</c:v>
                </c:pt>
                <c:pt idx="166">
                  <c:v>3286313</c:v>
                </c:pt>
                <c:pt idx="167">
                  <c:v>3439814</c:v>
                </c:pt>
                <c:pt idx="168">
                  <c:v>3844699</c:v>
                </c:pt>
                <c:pt idx="169">
                  <c:v>3936744</c:v>
                </c:pt>
                <c:pt idx="170">
                  <c:v>4074704</c:v>
                </c:pt>
                <c:pt idx="171">
                  <c:v>4251156</c:v>
                </c:pt>
                <c:pt idx="172">
                  <c:v>4458204</c:v>
                </c:pt>
                <c:pt idx="173">
                  <c:v>4663407</c:v>
                </c:pt>
                <c:pt idx="174">
                  <c:v>4834565</c:v>
                </c:pt>
                <c:pt idx="175">
                  <c:v>5023328</c:v>
                </c:pt>
                <c:pt idx="176">
                  <c:v>5230835</c:v>
                </c:pt>
                <c:pt idx="177">
                  <c:v>5353619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86-4548-8702-C5DBA6149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5464240"/>
        <c:axId val="1045469136"/>
      </c:lineChart>
      <c:catAx>
        <c:axId val="10454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45469136"/>
        <c:crosses val="autoZero"/>
        <c:auto val="1"/>
        <c:lblAlgn val="ctr"/>
        <c:lblOffset val="100"/>
        <c:noMultiLvlLbl val="0"/>
      </c:catAx>
      <c:valAx>
        <c:axId val="1045469136"/>
        <c:scaling>
          <c:orientation val="minMax"/>
          <c:max val="2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4546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pattFill prst="pct5">
          <a:fgClr>
            <a:srgbClr val="0070C0"/>
          </a:fgClr>
          <a:bgClr>
            <a:schemeClr val="bg1"/>
          </a:bgClr>
        </a:patt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b="1">
                <a:latin typeface="+mn-lt"/>
                <a:cs typeface="Arial" panose="020B0604020202020204" pitchFamily="34" charset="0"/>
              </a:rPr>
              <a:t>Conexiones Móviles por Dispositivo 3G+4G +5G</a:t>
            </a:r>
          </a:p>
          <a:p>
            <a:pPr>
              <a:defRPr/>
            </a:pPr>
            <a:r>
              <a:rPr lang="es-CL" sz="1100" b="1">
                <a:latin typeface="+mn-lt"/>
                <a:cs typeface="Arial" panose="020B0604020202020204" pitchFamily="34" charset="0"/>
              </a:rPr>
              <a:t>(Septiembre</a:t>
            </a:r>
            <a:r>
              <a:rPr lang="es-CL" sz="11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es-CL" sz="1100" b="1">
                <a:latin typeface="+mn-lt"/>
                <a:cs typeface="Arial" panose="020B0604020202020204" pitchFamily="34" charset="0"/>
              </a:rPr>
              <a:t>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92-4C96-B087-9ACF6DB7A7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92-4C96-B087-9ACF6DB7A7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92-4C96-B087-9ACF6DB7A741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292-4C96-B087-9ACF6DB7A741}"/>
                </c:ext>
              </c:extLst>
            </c:dLbl>
            <c:dLbl>
              <c:idx val="1"/>
              <c:layout>
                <c:manualLayout>
                  <c:x val="-0.14927646544181983"/>
                  <c:y val="6.5972222222222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92-4C96-B087-9ACF6DB7A741}"/>
                </c:ext>
              </c:extLst>
            </c:dLbl>
            <c:dLbl>
              <c:idx val="2"/>
              <c:layout>
                <c:manualLayout>
                  <c:x val="0.2100699912510936"/>
                  <c:y val="8.91203703703703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92-4C96-B087-9ACF6DB7A74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'8.7.CO_TEC_TER_MOVIL'!$AE$8:$AG$8</c:f>
              <c:strCache>
                <c:ptCount val="3"/>
                <c:pt idx="0">
                  <c:v>Smartphones (Navegación en Móvil)</c:v>
                </c:pt>
                <c:pt idx="1">
                  <c:v>BAM (USB)</c:v>
                </c:pt>
                <c:pt idx="2">
                  <c:v>Machine To Machine</c:v>
                </c:pt>
              </c:strCache>
            </c:strRef>
          </c:cat>
          <c:val>
            <c:numRef>
              <c:f>'8.7.CO_TEC_TER_MOVIL'!$AE$147:$AG$147</c:f>
              <c:numCache>
                <c:formatCode>#,##0_ ;\-#,##0\ </c:formatCode>
                <c:ptCount val="3"/>
                <c:pt idx="0">
                  <c:v>21579313</c:v>
                </c:pt>
                <c:pt idx="1">
                  <c:v>561968</c:v>
                </c:pt>
                <c:pt idx="2">
                  <c:v>693960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92-4C96-B087-9ACF6DB7A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6666666666666666E-2"/>
          <c:y val="0.40266039661708952"/>
          <c:w val="0.22777777777777777"/>
          <c:h val="0.538197725284339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7261" name="Rectangle 3">
          <a:extLst>
            <a:ext uri="{FF2B5EF4-FFF2-40B4-BE49-F238E27FC236}">
              <a16:creationId xmlns:a16="http://schemas.microsoft.com/office/drawing/2014/main" id="{00000000-0008-0000-0000-00005D1C0000}"/>
            </a:ext>
          </a:extLst>
        </xdr:cNvPr>
        <xdr:cNvSpPr>
          <a:spLocks noChangeArrowheads="1"/>
        </xdr:cNvSpPr>
      </xdr:nvSpPr>
      <xdr:spPr bwMode="auto">
        <a:xfrm rot="5400000">
          <a:off x="814387" y="528638"/>
          <a:ext cx="1038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0</xdr:row>
      <xdr:rowOff>76200</xdr:rowOff>
    </xdr:from>
    <xdr:to>
      <xdr:col>0</xdr:col>
      <xdr:colOff>1171575</xdr:colOff>
      <xdr:row>5</xdr:row>
      <xdr:rowOff>28575</xdr:rowOff>
    </xdr:to>
    <xdr:pic>
      <xdr:nvPicPr>
        <xdr:cNvPr id="7262" name="Picture 0" descr="SUBTEL_rgb.jpg">
          <a:extLst>
            <a:ext uri="{FF2B5EF4-FFF2-40B4-BE49-F238E27FC236}">
              <a16:creationId xmlns:a16="http://schemas.microsoft.com/office/drawing/2014/main" id="{00000000-0008-0000-0000-00005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1144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1209" name="Picture 0" descr="SUBTEL_rgb.jpg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38099</xdr:colOff>
      <xdr:row>190</xdr:row>
      <xdr:rowOff>55244</xdr:rowOff>
    </xdr:from>
    <xdr:to>
      <xdr:col>4</xdr:col>
      <xdr:colOff>466725</xdr:colOff>
      <xdr:row>220</xdr:row>
      <xdr:rowOff>76199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381124" y="21619844"/>
          <a:ext cx="2838451" cy="487870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04/11/24.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los operadores comienzan a informar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Penetración cada 100 hab., calculada como el número de conexiones por habitante multiplicado por 100. Los cálculos de penetración por habitantes es una estimación propia y se ha obtenido en forma mensual, empleando para ello los datos proyectados de Población anual del Instituto Nacional de Estadísticas. Los valores mensuales se interpolaron linealmente.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 partir de Enero 2017 en adelante se toma la nueva Proyección de Población del INE y publicada el 19 de Diciembre de 2018.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771525</xdr:colOff>
      <xdr:row>190</xdr:row>
      <xdr:rowOff>64769</xdr:rowOff>
    </xdr:from>
    <xdr:to>
      <xdr:col>7</xdr:col>
      <xdr:colOff>670560</xdr:colOff>
      <xdr:row>220</xdr:row>
      <xdr:rowOff>85725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524375" y="26334719"/>
          <a:ext cx="2899410" cy="487870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</a:t>
          </a: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partir del mes de Enero 2019 en adelante, </a:t>
          </a:r>
          <a:r>
            <a:rPr lang="es-CL" sz="900" b="1" i="0" u="none" strike="noStrike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</a:t>
          </a:r>
          <a:r>
            <a:rPr lang="es-CL" sz="900" b="1" i="0" u="none" strike="noStrike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/>
              <a:ea typeface="+mn-ea"/>
              <a:cs typeface="Arial"/>
            </a:rPr>
            <a:t>8/ La empresa Entel modificó todas las conexiones entre Febrero 2022 y Septiembre 2022.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/>
              <a:ea typeface="+mn-ea"/>
              <a:cs typeface="Arial"/>
            </a:rPr>
            <a:t>9/ La empresa Movistar modificó las conexiones de Febrero 2022.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/>
              <a:ea typeface="+mn-ea"/>
              <a:cs typeface="Arial"/>
            </a:rPr>
            <a:t>10/ La empresa Wom modificó las conexiones del período enero a marzo 2023.</a:t>
          </a: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8</xdr:col>
      <xdr:colOff>76200</xdr:colOff>
      <xdr:row>189</xdr:row>
      <xdr:rowOff>38099</xdr:rowOff>
    </xdr:from>
    <xdr:to>
      <xdr:col>17</xdr:col>
      <xdr:colOff>742950</xdr:colOff>
      <xdr:row>230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4373" name="Picture 0" descr="SUBTEL_rgb.jpg">
          <a:extLst>
            <a:ext uri="{FF2B5EF4-FFF2-40B4-BE49-F238E27FC236}">
              <a16:creationId xmlns:a16="http://schemas.microsoft.com/office/drawing/2014/main" id="{00000000-0008-0000-0200-000015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191</xdr:row>
      <xdr:rowOff>180242</xdr:rowOff>
    </xdr:from>
    <xdr:to>
      <xdr:col>4</xdr:col>
      <xdr:colOff>666751</xdr:colOff>
      <xdr:row>211</xdr:row>
      <xdr:rowOff>47625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419226" y="11667392"/>
          <a:ext cx="3409950" cy="31344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04/11/24.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</xdr:txBody>
    </xdr:sp>
    <xdr:clientData/>
  </xdr:twoCellAnchor>
  <xdr:twoCellAnchor>
    <xdr:from>
      <xdr:col>4</xdr:col>
      <xdr:colOff>1104900</xdr:colOff>
      <xdr:row>191</xdr:row>
      <xdr:rowOff>189767</xdr:rowOff>
    </xdr:from>
    <xdr:to>
      <xdr:col>8</xdr:col>
      <xdr:colOff>738652</xdr:colOff>
      <xdr:row>211</xdr:row>
      <xdr:rowOff>57150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5267325" y="11676917"/>
          <a:ext cx="3405652" cy="31344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Movistar corrigió las conexiones desde Noviembre 2015.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>
              <a:solidFill>
                <a:srgbClr val="FF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8/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>
              <a:solidFill>
                <a:srgbClr val="FF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9/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>
              <a:solidFill>
                <a:srgbClr val="FF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10/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5305" name="Picture 0" descr="SUBTEL_rgb.jpg">
          <a:extLst>
            <a:ext uri="{FF2B5EF4-FFF2-40B4-BE49-F238E27FC236}">
              <a16:creationId xmlns:a16="http://schemas.microsoft.com/office/drawing/2014/main" id="{00000000-0008-0000-0300-0000B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190</xdr:row>
      <xdr:rowOff>66675</xdr:rowOff>
    </xdr:from>
    <xdr:to>
      <xdr:col>4</xdr:col>
      <xdr:colOff>911960</xdr:colOff>
      <xdr:row>216</xdr:row>
      <xdr:rowOff>85725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390650" y="27031950"/>
          <a:ext cx="3274160" cy="4229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04/11/24.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La definición de conexiones de Banda Ancha de la OECD incluye todas aquellas conexiones a internet con velocidades iniciales iguales o superiores a 256 kbps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</xdr:txBody>
    </xdr:sp>
    <xdr:clientData/>
  </xdr:twoCellAnchor>
  <xdr:twoCellAnchor>
    <xdr:from>
      <xdr:col>5</xdr:col>
      <xdr:colOff>193710</xdr:colOff>
      <xdr:row>190</xdr:row>
      <xdr:rowOff>70402</xdr:rowOff>
    </xdr:from>
    <xdr:to>
      <xdr:col>8</xdr:col>
      <xdr:colOff>599863</xdr:colOff>
      <xdr:row>216</xdr:row>
      <xdr:rowOff>95250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946685" y="27035677"/>
          <a:ext cx="3482728" cy="423489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</a:t>
          </a:r>
          <a:r>
            <a:rPr lang="es-CL" sz="9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partir del mes de Enero 2019 en adelante, la empresa Entelphone dejó de informar conexiones móviles 3G y 4G.  Dichas conexiones se clasifican como conexiones fijas inalámbricas (Banda Ancha Fija Inalámbrica), por lo tanto aparecen en la serie de conexiones internet fija.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152</xdr:row>
      <xdr:rowOff>180242</xdr:rowOff>
    </xdr:from>
    <xdr:to>
      <xdr:col>4</xdr:col>
      <xdr:colOff>666751</xdr:colOff>
      <xdr:row>177</xdr:row>
      <xdr:rowOff>160020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85801" y="14627762"/>
          <a:ext cx="3661410" cy="418601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04/11/24.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Penetración cada 100 hab., calculada como el número de conexiones por habitante multiplicado por 100. Los cálculos de penetración por habitantes es una estimación propia y se ha obtenido en forma mensual, empleando para ello los datos proyectados de Población anual del Instituto Nacional de Estadísticas. Los valores mensuales se interpolaron linealmente.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 partir de Enero 2017 en adelante se toma la nueva Proyección de Población del INE y publicada el 19 de Diciembre de 2018.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1104899</xdr:colOff>
      <xdr:row>152</xdr:row>
      <xdr:rowOff>182147</xdr:rowOff>
    </xdr:from>
    <xdr:to>
      <xdr:col>7</xdr:col>
      <xdr:colOff>847724</xdr:colOff>
      <xdr:row>177</xdr:row>
      <xdr:rowOff>152400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785359" y="14629667"/>
          <a:ext cx="3674745" cy="417649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VTR Móvil ha informado incorrectamente las conexiones 4G por tipo de terminal entre julio y diciembre 2021, por lo tanto las cifras son preliminares.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29</xdr:col>
      <xdr:colOff>571500</xdr:colOff>
      <xdr:row>151</xdr:row>
      <xdr:rowOff>47625</xdr:rowOff>
    </xdr:from>
    <xdr:to>
      <xdr:col>33</xdr:col>
      <xdr:colOff>219075</xdr:colOff>
      <xdr:row>172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598170" cy="965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106</xdr:row>
      <xdr:rowOff>180242</xdr:rowOff>
    </xdr:from>
    <xdr:to>
      <xdr:col>5</xdr:col>
      <xdr:colOff>335280</xdr:colOff>
      <xdr:row>129</xdr:row>
      <xdr:rowOff>95250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104901" y="15229742"/>
          <a:ext cx="3535679" cy="35916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04/11/24.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</xdr:txBody>
    </xdr:sp>
    <xdr:clientData/>
  </xdr:twoCellAnchor>
  <xdr:twoCellAnchor>
    <xdr:from>
      <xdr:col>5</xdr:col>
      <xdr:colOff>571499</xdr:colOff>
      <xdr:row>106</xdr:row>
      <xdr:rowOff>182147</xdr:rowOff>
    </xdr:from>
    <xdr:to>
      <xdr:col>10</xdr:col>
      <xdr:colOff>739140</xdr:colOff>
      <xdr:row>129</xdr:row>
      <xdr:rowOff>88900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876799" y="15231647"/>
          <a:ext cx="4295141" cy="358340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VTR Móvil ha informado incorrectamente las conexiones 4G por tipo de terminal entre julio y diciembre 2021, por lo tanto las cifras son preliminares.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151</xdr:row>
      <xdr:rowOff>66674</xdr:rowOff>
    </xdr:from>
    <xdr:to>
      <xdr:col>3</xdr:col>
      <xdr:colOff>714376</xdr:colOff>
      <xdr:row>175</xdr:row>
      <xdr:rowOff>127000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457325" y="22717124"/>
          <a:ext cx="3225801" cy="387032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04/11/24.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La definición de conexiones de Banda Ancha de la OECD incluye todas aquellas conexiones a internet con velocidades iniciales iguales o superiores a 256 kbps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</xdr:txBody>
    </xdr:sp>
    <xdr:clientData/>
  </xdr:twoCellAnchor>
  <xdr:twoCellAnchor>
    <xdr:from>
      <xdr:col>3</xdr:col>
      <xdr:colOff>885825</xdr:colOff>
      <xdr:row>151</xdr:row>
      <xdr:rowOff>70402</xdr:rowOff>
    </xdr:from>
    <xdr:to>
      <xdr:col>7</xdr:col>
      <xdr:colOff>114300</xdr:colOff>
      <xdr:row>175</xdr:row>
      <xdr:rowOff>120650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854575" y="22720852"/>
          <a:ext cx="3419475" cy="386024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8"/>
  <sheetViews>
    <sheetView showGridLines="0" showRowColHeaders="0" zoomScaleSheetLayoutView="100" workbookViewId="0">
      <selection activeCell="C13" sqref="C13"/>
    </sheetView>
  </sheetViews>
  <sheetFormatPr baseColWidth="10" defaultColWidth="0" defaultRowHeight="12.75" customHeight="1" zeroHeight="1" x14ac:dyDescent="0.25"/>
  <cols>
    <col min="1" max="1" width="20" style="1" customWidth="1"/>
    <col min="2" max="2" width="2" style="1" customWidth="1"/>
    <col min="3" max="3" width="5.453125" style="1" customWidth="1"/>
    <col min="4" max="4" width="5.26953125" style="1" customWidth="1"/>
    <col min="5" max="5" width="16.453125" style="1" customWidth="1"/>
    <col min="6" max="6" width="19.26953125" style="1" customWidth="1"/>
    <col min="7" max="7" width="23.1796875" style="1" customWidth="1"/>
    <col min="8" max="8" width="26.26953125" style="1" customWidth="1"/>
    <col min="9" max="9" width="10.81640625" style="1" hidden="1" customWidth="1"/>
    <col min="10" max="10" width="16.7265625" style="1" hidden="1" customWidth="1"/>
    <col min="11" max="16384" width="11.453125" style="1" hidden="1"/>
  </cols>
  <sheetData>
    <row r="1" spans="2:11" ht="12.5" x14ac:dyDescent="0.25">
      <c r="J1" s="3"/>
      <c r="K1" s="3"/>
    </row>
    <row r="2" spans="2:11" ht="33.75" customHeight="1" x14ac:dyDescent="0.3">
      <c r="B2" s="2" t="s">
        <v>33</v>
      </c>
      <c r="C2" s="4"/>
      <c r="D2" s="3"/>
      <c r="E2" s="3"/>
      <c r="F2" s="3"/>
      <c r="J2" s="3"/>
      <c r="K2" s="3"/>
    </row>
    <row r="3" spans="2:11" ht="12.75" customHeight="1" x14ac:dyDescent="0.25">
      <c r="B3" s="4"/>
      <c r="C3" s="4"/>
      <c r="D3" s="3"/>
      <c r="E3" s="3"/>
      <c r="F3" s="3"/>
      <c r="J3" s="3"/>
      <c r="K3" s="3"/>
    </row>
    <row r="4" spans="2:11" ht="10.5" customHeight="1" x14ac:dyDescent="0.25">
      <c r="B4" s="3"/>
      <c r="C4" s="3"/>
      <c r="D4" s="3"/>
      <c r="E4" s="3"/>
      <c r="F4" s="3"/>
      <c r="J4" s="3"/>
      <c r="K4" s="3"/>
    </row>
    <row r="5" spans="2:11" ht="12.75" customHeight="1" x14ac:dyDescent="0.25">
      <c r="C5" s="25" t="s">
        <v>31</v>
      </c>
      <c r="J5" s="3"/>
      <c r="K5" s="3"/>
    </row>
    <row r="6" spans="2:11" ht="12.5" x14ac:dyDescent="0.25">
      <c r="B6" s="26"/>
      <c r="C6" s="26"/>
      <c r="J6" s="3"/>
      <c r="K6" s="3"/>
    </row>
    <row r="7" spans="2:11" ht="12.5" x14ac:dyDescent="0.25">
      <c r="B7" s="27"/>
      <c r="I7" s="28"/>
      <c r="J7" s="3"/>
      <c r="K7" s="3"/>
    </row>
    <row r="8" spans="2:11" ht="12.5" x14ac:dyDescent="0.25">
      <c r="B8" s="29" t="s">
        <v>32</v>
      </c>
      <c r="C8" s="33" t="s">
        <v>50</v>
      </c>
      <c r="I8" s="28"/>
      <c r="J8" s="3"/>
      <c r="K8" s="3"/>
    </row>
    <row r="9" spans="2:11" ht="12.5" x14ac:dyDescent="0.25">
      <c r="B9" s="29" t="s">
        <v>32</v>
      </c>
      <c r="C9" s="33" t="s">
        <v>34</v>
      </c>
      <c r="I9" s="28"/>
      <c r="J9" s="3"/>
      <c r="K9" s="3"/>
    </row>
    <row r="10" spans="2:11" ht="12.5" x14ac:dyDescent="0.25">
      <c r="B10" s="29" t="s">
        <v>32</v>
      </c>
      <c r="C10" s="33" t="s">
        <v>57</v>
      </c>
      <c r="I10" s="28"/>
      <c r="J10" s="3"/>
      <c r="K10" s="3"/>
    </row>
    <row r="11" spans="2:11" ht="12.5" x14ac:dyDescent="0.25">
      <c r="B11" s="29" t="s">
        <v>32</v>
      </c>
      <c r="C11" s="30" t="s">
        <v>43</v>
      </c>
      <c r="I11" s="31"/>
      <c r="J11" s="31"/>
      <c r="K11" s="31"/>
    </row>
    <row r="12" spans="2:11" ht="12.5" x14ac:dyDescent="0.25">
      <c r="B12" s="29" t="s">
        <v>32</v>
      </c>
      <c r="C12" s="30" t="s">
        <v>54</v>
      </c>
      <c r="I12" s="31"/>
      <c r="J12" s="31"/>
      <c r="K12" s="31"/>
    </row>
    <row r="13" spans="2:11" ht="12.5" x14ac:dyDescent="0.25">
      <c r="B13" s="29" t="s">
        <v>32</v>
      </c>
      <c r="C13" s="30" t="s">
        <v>58</v>
      </c>
      <c r="I13" s="31"/>
      <c r="J13" s="31"/>
      <c r="K13" s="31"/>
    </row>
    <row r="14" spans="2:11" ht="12.5" x14ac:dyDescent="0.25">
      <c r="E14" s="32"/>
      <c r="I14" s="31"/>
      <c r="J14" s="31"/>
      <c r="K14" s="31"/>
    </row>
    <row r="15" spans="2:11" ht="12.5" x14ac:dyDescent="0.25"/>
    <row r="16" spans="2:11" ht="12.5" x14ac:dyDescent="0.25"/>
    <row r="17" ht="12.5" hidden="1" x14ac:dyDescent="0.25"/>
    <row r="18" ht="12.5" hidden="1" x14ac:dyDescent="0.25"/>
    <row r="19" ht="12.5" hidden="1" x14ac:dyDescent="0.25"/>
    <row r="20" ht="12.5" hidden="1" x14ac:dyDescent="0.25"/>
    <row r="21" ht="12.5" hidden="1" x14ac:dyDescent="0.25"/>
    <row r="22" ht="12.5" hidden="1" x14ac:dyDescent="0.25"/>
    <row r="23" ht="12.5" hidden="1" x14ac:dyDescent="0.25"/>
    <row r="24" ht="12.5" hidden="1" x14ac:dyDescent="0.25"/>
    <row r="25" ht="12.5" hidden="1" x14ac:dyDescent="0.25"/>
    <row r="26" ht="12.5" hidden="1" x14ac:dyDescent="0.25"/>
    <row r="27" ht="12.5" hidden="1" x14ac:dyDescent="0.25"/>
    <row r="28" ht="12.5" hidden="1" x14ac:dyDescent="0.25"/>
    <row r="29" ht="12.5" hidden="1" x14ac:dyDescent="0.25"/>
    <row r="30" ht="12.5" hidden="1" x14ac:dyDescent="0.25"/>
    <row r="31" ht="12.5" hidden="1" x14ac:dyDescent="0.25"/>
    <row r="32" ht="12.5" hidden="1" x14ac:dyDescent="0.25"/>
    <row r="33" ht="12.5" hidden="1" x14ac:dyDescent="0.25"/>
    <row r="34" ht="12.5" hidden="1" x14ac:dyDescent="0.25"/>
    <row r="35" ht="12.5" hidden="1" x14ac:dyDescent="0.25"/>
    <row r="36" ht="12.5" hidden="1" x14ac:dyDescent="0.25"/>
    <row r="37" ht="12.5" hidden="1" x14ac:dyDescent="0.25"/>
    <row r="38" ht="12.5" hidden="1" x14ac:dyDescent="0.25"/>
    <row r="39" ht="12.5" hidden="1" x14ac:dyDescent="0.25"/>
    <row r="40" ht="12.5" hidden="1" x14ac:dyDescent="0.25"/>
    <row r="41" ht="12.5" hidden="1" x14ac:dyDescent="0.25"/>
    <row r="42" ht="12.5" hidden="1" x14ac:dyDescent="0.25"/>
    <row r="43" ht="12.5" hidden="1" x14ac:dyDescent="0.25"/>
    <row r="44" ht="12.5" hidden="1" x14ac:dyDescent="0.25"/>
    <row r="45" ht="12.5" hidden="1" x14ac:dyDescent="0.25"/>
    <row r="46" ht="12.5" hidden="1" x14ac:dyDescent="0.25"/>
    <row r="47" ht="12.5" hidden="1" x14ac:dyDescent="0.25"/>
    <row r="48" ht="12.5" hidden="1" x14ac:dyDescent="0.25"/>
    <row r="49" ht="12.5" hidden="1" x14ac:dyDescent="0.25"/>
    <row r="50" ht="12.5" hidden="1" x14ac:dyDescent="0.25"/>
    <row r="51" ht="12.5" hidden="1" x14ac:dyDescent="0.25"/>
    <row r="52" ht="12.5" hidden="1" x14ac:dyDescent="0.25"/>
    <row r="53" ht="12.5" hidden="1" x14ac:dyDescent="0.25"/>
    <row r="54" ht="12.5" hidden="1" x14ac:dyDescent="0.25"/>
    <row r="55" ht="12.5" hidden="1" x14ac:dyDescent="0.25"/>
    <row r="56" ht="12.5" hidden="1" x14ac:dyDescent="0.25"/>
    <row r="57" ht="12.5" hidden="1" x14ac:dyDescent="0.25"/>
    <row r="58" ht="12.5" hidden="1" x14ac:dyDescent="0.25"/>
    <row r="59" ht="12.5" hidden="1" x14ac:dyDescent="0.25"/>
    <row r="60" ht="12.5" hidden="1" x14ac:dyDescent="0.25"/>
    <row r="61" ht="12.5" hidden="1" x14ac:dyDescent="0.25"/>
    <row r="62" ht="12.5" hidden="1" x14ac:dyDescent="0.25"/>
    <row r="63" ht="12.5" hidden="1" x14ac:dyDescent="0.25"/>
    <row r="64" ht="12.5" hidden="1" x14ac:dyDescent="0.25"/>
    <row r="65" ht="12.5" hidden="1" x14ac:dyDescent="0.25"/>
    <row r="66" ht="12.5" hidden="1" x14ac:dyDescent="0.25"/>
    <row r="67" ht="12.5" hidden="1" x14ac:dyDescent="0.25"/>
    <row r="68" ht="12.5" hidden="1" x14ac:dyDescent="0.25"/>
    <row r="69" ht="12.5" hidden="1" x14ac:dyDescent="0.25"/>
    <row r="70" ht="12.5" hidden="1" x14ac:dyDescent="0.25"/>
    <row r="71" ht="12.5" hidden="1" x14ac:dyDescent="0.25"/>
    <row r="72" ht="12.5" hidden="1" x14ac:dyDescent="0.25"/>
    <row r="73" ht="12.5" hidden="1" x14ac:dyDescent="0.25"/>
    <row r="74" ht="12.5" hidden="1" x14ac:dyDescent="0.25"/>
    <row r="75" ht="12.5" hidden="1" x14ac:dyDescent="0.25"/>
    <row r="76" ht="12.5" hidden="1" x14ac:dyDescent="0.25"/>
    <row r="77" ht="12.5" hidden="1" x14ac:dyDescent="0.25"/>
    <row r="78" ht="12.5" hidden="1" x14ac:dyDescent="0.25"/>
    <row r="79" ht="12.5" hidden="1" x14ac:dyDescent="0.25"/>
    <row r="80" ht="12.5" hidden="1" x14ac:dyDescent="0.25"/>
    <row r="81" ht="12.5" hidden="1" x14ac:dyDescent="0.25"/>
    <row r="82" ht="12.5" hidden="1" x14ac:dyDescent="0.25"/>
    <row r="83" ht="12.5" hidden="1" x14ac:dyDescent="0.25"/>
    <row r="84" ht="12.5" hidden="1" x14ac:dyDescent="0.25"/>
    <row r="85" ht="12.5" hidden="1" x14ac:dyDescent="0.25"/>
    <row r="86" ht="12.5" hidden="1" x14ac:dyDescent="0.25"/>
    <row r="87" ht="12.5" hidden="1" x14ac:dyDescent="0.25"/>
    <row r="88" ht="12.5" hidden="1" x14ac:dyDescent="0.25"/>
    <row r="89" ht="12.5" hidden="1" x14ac:dyDescent="0.25"/>
    <row r="90" ht="12.5" hidden="1" x14ac:dyDescent="0.25"/>
    <row r="91" ht="12.5" hidden="1" x14ac:dyDescent="0.25"/>
    <row r="92" ht="12.5" hidden="1" x14ac:dyDescent="0.25"/>
    <row r="93" ht="12.5" hidden="1" x14ac:dyDescent="0.25"/>
    <row r="94" ht="12.5" hidden="1" x14ac:dyDescent="0.25"/>
    <row r="95" ht="12.5" hidden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</sheetData>
  <hyperlinks>
    <hyperlink ref="C8" location="'8.1.CO_TEC_MOVIL'!A1" display="8.1. CONEXIONES MÓVILES POR TIPO DE TECNOLOGÍA Y PLAN" xr:uid="{00000000-0004-0000-0000-000000000000}"/>
    <hyperlink ref="C9" location="'8.3.CO_EMP_TEC_MOVIL'!A1" display="8.3. CONEXIONES MÓVILES POR TIPO DE TECNOLOGÍA Y EMPRESA" xr:uid="{00000000-0004-0000-0000-000001000000}"/>
    <hyperlink ref="C11" location="'8.7.CO_TEC_TER_MOVIL'!A1" display="8.7. CONEXIONES MÓVILES POR TIPO DE TECNOLOGÍA Y TIPO DE TERMINAL" xr:uid="{00000000-0004-0000-0000-000002000000}"/>
    <hyperlink ref="C12" location="'8.8.CO_EMP_TEC_TER_MOVIL'!A1" display="8.8. CONEXIONES MÓVILES POR EMPRESA, TIPO DE TECNOLOGÍA Y TIPO DE TERMINAL" xr:uid="{00000000-0004-0000-0000-000003000000}"/>
    <hyperlink ref="C10" location="'8.4.CO_MOVIL_CLI_OECD'!A1" display="8.4. CONEXIONES MÓVILES POR TIPO DE CLIENTE (OECD)" xr:uid="{00000000-0004-0000-0000-000004000000}"/>
    <hyperlink ref="C13" location="'8.9.CO_MOVIL_PLAN'!A1" display="8.9. CONEXIONES MÓVILES POR TIPO PLAN" xr:uid="{00000000-0004-0000-0000-000005000000}"/>
  </hyperlinks>
  <pageMargins left="0.75" right="0.75" top="1" bottom="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89"/>
  <sheetViews>
    <sheetView showGridLines="0" tabSelected="1" topLeftCell="A176" zoomScale="98" zoomScaleNormal="98" zoomScaleSheetLayoutView="100" workbookViewId="0">
      <selection activeCell="H177" sqref="H177:H185"/>
    </sheetView>
  </sheetViews>
  <sheetFormatPr baseColWidth="10" defaultColWidth="0" defaultRowHeight="0" customHeight="1" zeroHeight="1" x14ac:dyDescent="0.25"/>
  <cols>
    <col min="1" max="1" width="20.1796875" style="1" customWidth="1"/>
    <col min="2" max="2" width="10.26953125" style="1" customWidth="1"/>
    <col min="3" max="3" width="10.81640625" style="1" customWidth="1"/>
    <col min="4" max="16" width="15" style="1" customWidth="1"/>
    <col min="17" max="17" width="21" style="1" customWidth="1"/>
    <col min="18" max="18" width="16.26953125" style="1" customWidth="1"/>
    <col min="19" max="16384" width="4.81640625" style="1" hidden="1"/>
  </cols>
  <sheetData>
    <row r="1" spans="1:15" ht="33.75" customHeight="1" x14ac:dyDescent="0.25"/>
    <row r="2" spans="1:15" ht="14" x14ac:dyDescent="0.3">
      <c r="B2" s="2" t="s">
        <v>0</v>
      </c>
    </row>
    <row r="3" spans="1:15" ht="14" x14ac:dyDescent="0.3">
      <c r="B3" s="2" t="s">
        <v>49</v>
      </c>
    </row>
    <row r="4" spans="1:15" s="3" customFormat="1" ht="12.75" customHeight="1" x14ac:dyDescent="0.25">
      <c r="B4" s="4"/>
    </row>
    <row r="5" spans="1:15" s="3" customFormat="1" ht="16.5" customHeight="1" x14ac:dyDescent="0.25"/>
    <row r="6" spans="1:15" ht="12.75" customHeight="1" thickBot="1" x14ac:dyDescent="0.3">
      <c r="B6" s="6" t="s">
        <v>1</v>
      </c>
      <c r="C6" s="3"/>
      <c r="D6" s="3"/>
      <c r="E6" s="3"/>
      <c r="F6" s="3"/>
      <c r="G6" s="3"/>
    </row>
    <row r="7" spans="1:15" ht="46.5" thickBot="1" x14ac:dyDescent="0.3">
      <c r="A7" s="7"/>
      <c r="B7" s="86" t="s">
        <v>4</v>
      </c>
      <c r="C7" s="86" t="s">
        <v>5</v>
      </c>
      <c r="D7" s="87" t="s">
        <v>6</v>
      </c>
      <c r="E7" s="88" t="s">
        <v>7</v>
      </c>
      <c r="F7" s="88" t="s">
        <v>39</v>
      </c>
      <c r="G7" s="88" t="s">
        <v>63</v>
      </c>
      <c r="H7" s="88" t="s">
        <v>8</v>
      </c>
      <c r="I7" s="88" t="s">
        <v>64</v>
      </c>
      <c r="J7" s="88" t="s">
        <v>9</v>
      </c>
      <c r="K7" s="88" t="s">
        <v>10</v>
      </c>
      <c r="L7" s="88" t="s">
        <v>41</v>
      </c>
      <c r="M7" s="88" t="s">
        <v>62</v>
      </c>
      <c r="N7" s="88" t="s">
        <v>65</v>
      </c>
      <c r="O7" s="88" t="s">
        <v>11</v>
      </c>
    </row>
    <row r="8" spans="1:15" ht="13" thickBot="1" x14ac:dyDescent="0.3">
      <c r="A8" s="7"/>
      <c r="B8" s="39">
        <v>2009</v>
      </c>
      <c r="C8" s="39" t="s">
        <v>23</v>
      </c>
      <c r="D8" s="40">
        <v>3052045</v>
      </c>
      <c r="E8" s="41">
        <v>638787</v>
      </c>
      <c r="F8" s="42"/>
      <c r="G8" s="42"/>
      <c r="H8" s="43">
        <f t="shared" ref="H8:H39" si="0">+D8+E8</f>
        <v>3690832</v>
      </c>
      <c r="I8" s="43">
        <f t="shared" ref="I8:I39" si="1">+E8+F8</f>
        <v>638787</v>
      </c>
      <c r="J8" s="16">
        <v>17.940989124111724</v>
      </c>
      <c r="K8" s="16">
        <v>3.7550136448263229</v>
      </c>
      <c r="L8" s="16"/>
      <c r="M8" s="16"/>
      <c r="N8" s="16">
        <v>3.7550136448263229</v>
      </c>
      <c r="O8" s="16">
        <v>21.696002768938044</v>
      </c>
    </row>
    <row r="9" spans="1:15" ht="12.5" x14ac:dyDescent="0.25">
      <c r="A9" s="7"/>
      <c r="B9" s="11">
        <v>2010</v>
      </c>
      <c r="C9" s="11" t="s">
        <v>12</v>
      </c>
      <c r="D9" s="44">
        <v>3025950</v>
      </c>
      <c r="E9" s="45">
        <v>729958</v>
      </c>
      <c r="F9" s="44"/>
      <c r="G9" s="44"/>
      <c r="H9" s="46">
        <f t="shared" si="0"/>
        <v>3755908</v>
      </c>
      <c r="I9" s="46">
        <f t="shared" si="1"/>
        <v>729958</v>
      </c>
      <c r="J9" s="13">
        <v>17.773195070940503</v>
      </c>
      <c r="K9" s="13">
        <v>4.2874753143950128</v>
      </c>
      <c r="L9" s="13"/>
      <c r="M9" s="13"/>
      <c r="N9" s="13">
        <v>4.2874753143950128</v>
      </c>
      <c r="O9" s="13">
        <v>22.060670385335516</v>
      </c>
    </row>
    <row r="10" spans="1:15" ht="12.5" x14ac:dyDescent="0.25">
      <c r="A10" s="7"/>
      <c r="B10" s="10"/>
      <c r="C10" s="11" t="s">
        <v>13</v>
      </c>
      <c r="D10" s="44">
        <v>2976434</v>
      </c>
      <c r="E10" s="45">
        <v>780957</v>
      </c>
      <c r="F10" s="44"/>
      <c r="G10" s="44"/>
      <c r="H10" s="46">
        <f t="shared" si="0"/>
        <v>3757391</v>
      </c>
      <c r="I10" s="46">
        <f t="shared" si="1"/>
        <v>780957</v>
      </c>
      <c r="J10" s="13">
        <v>17.468216267474979</v>
      </c>
      <c r="K10" s="13">
        <v>4.5833120343331846</v>
      </c>
      <c r="L10" s="13"/>
      <c r="M10" s="13"/>
      <c r="N10" s="13">
        <v>4.5833120343331846</v>
      </c>
      <c r="O10" s="13">
        <v>22.051528301808162</v>
      </c>
    </row>
    <row r="11" spans="1:15" ht="12.5" x14ac:dyDescent="0.25">
      <c r="A11" s="7"/>
      <c r="B11" s="10"/>
      <c r="C11" s="11" t="s">
        <v>14</v>
      </c>
      <c r="D11" s="44">
        <v>3032765</v>
      </c>
      <c r="E11" s="45">
        <v>860017</v>
      </c>
      <c r="F11" s="44"/>
      <c r="G11" s="44"/>
      <c r="H11" s="46">
        <f t="shared" si="0"/>
        <v>3892782</v>
      </c>
      <c r="I11" s="46">
        <f t="shared" si="1"/>
        <v>860017</v>
      </c>
      <c r="J11" s="13">
        <v>17.784427533236297</v>
      </c>
      <c r="K11" s="13">
        <v>5.0432229380948668</v>
      </c>
      <c r="L11" s="13"/>
      <c r="M11" s="13"/>
      <c r="N11" s="13">
        <v>5.0432229380948668</v>
      </c>
      <c r="O11" s="13">
        <v>22.827650471331165</v>
      </c>
    </row>
    <row r="12" spans="1:15" ht="12.5" x14ac:dyDescent="0.25">
      <c r="A12" s="7"/>
      <c r="B12" s="10"/>
      <c r="C12" s="11" t="s">
        <v>15</v>
      </c>
      <c r="D12" s="44">
        <v>3024333</v>
      </c>
      <c r="E12" s="45">
        <v>964118</v>
      </c>
      <c r="F12" s="44"/>
      <c r="G12" s="44"/>
      <c r="H12" s="46">
        <f t="shared" si="0"/>
        <v>3988451</v>
      </c>
      <c r="I12" s="46">
        <f t="shared" si="1"/>
        <v>964118</v>
      </c>
      <c r="J12" s="13">
        <v>17.720658254655781</v>
      </c>
      <c r="K12" s="13">
        <v>5.6491152247990621</v>
      </c>
      <c r="L12" s="13"/>
      <c r="M12" s="13"/>
      <c r="N12" s="13">
        <v>5.6491152247990621</v>
      </c>
      <c r="O12" s="13">
        <v>23.369773479454846</v>
      </c>
    </row>
    <row r="13" spans="1:15" ht="12.5" x14ac:dyDescent="0.25">
      <c r="A13" s="7"/>
      <c r="B13" s="10"/>
      <c r="C13" s="11" t="s">
        <v>16</v>
      </c>
      <c r="D13" s="44">
        <v>3212406</v>
      </c>
      <c r="E13" s="45">
        <v>1015940</v>
      </c>
      <c r="F13" s="44"/>
      <c r="G13" s="44"/>
      <c r="H13" s="46">
        <f t="shared" si="0"/>
        <v>4228346</v>
      </c>
      <c r="I13" s="46">
        <f t="shared" si="1"/>
        <v>1015940</v>
      </c>
      <c r="J13" s="13">
        <v>18.807456448194117</v>
      </c>
      <c r="K13" s="13">
        <v>5.9479553032768369</v>
      </c>
      <c r="L13" s="13"/>
      <c r="M13" s="13"/>
      <c r="N13" s="13">
        <v>5.9479553032768369</v>
      </c>
      <c r="O13" s="13">
        <v>24.755411751470952</v>
      </c>
    </row>
    <row r="14" spans="1:15" ht="12.5" x14ac:dyDescent="0.25">
      <c r="A14" s="7"/>
      <c r="B14" s="10"/>
      <c r="C14" s="11" t="s">
        <v>17</v>
      </c>
      <c r="D14" s="44">
        <v>3284863</v>
      </c>
      <c r="E14" s="45">
        <v>1053617</v>
      </c>
      <c r="F14" s="44"/>
      <c r="G14" s="44"/>
      <c r="H14" s="46">
        <f t="shared" si="0"/>
        <v>4338480</v>
      </c>
      <c r="I14" s="46">
        <f t="shared" si="1"/>
        <v>1053617</v>
      </c>
      <c r="J14" s="13">
        <v>19.216158626206713</v>
      </c>
      <c r="K14" s="13">
        <v>6.1635664571910729</v>
      </c>
      <c r="L14" s="13"/>
      <c r="M14" s="13"/>
      <c r="N14" s="13">
        <v>6.1635664571910729</v>
      </c>
      <c r="O14" s="13">
        <v>25.379725083397787</v>
      </c>
    </row>
    <row r="15" spans="1:15" ht="12.5" x14ac:dyDescent="0.25">
      <c r="A15" s="7"/>
      <c r="B15" s="10"/>
      <c r="C15" s="11" t="s">
        <v>18</v>
      </c>
      <c r="D15" s="44">
        <v>3445085</v>
      </c>
      <c r="E15" s="45">
        <v>1091122</v>
      </c>
      <c r="F15" s="44"/>
      <c r="G15" s="44"/>
      <c r="H15" s="46">
        <f t="shared" si="0"/>
        <v>4536207</v>
      </c>
      <c r="I15" s="46">
        <f t="shared" si="1"/>
        <v>1091122</v>
      </c>
      <c r="J15" s="13">
        <v>20.138307398514179</v>
      </c>
      <c r="K15" s="13">
        <v>6.3781736140854548</v>
      </c>
      <c r="L15" s="13"/>
      <c r="M15" s="13"/>
      <c r="N15" s="13">
        <v>6.3781736140854548</v>
      </c>
      <c r="O15" s="13">
        <v>26.516481012599638</v>
      </c>
    </row>
    <row r="16" spans="1:15" ht="12.5" x14ac:dyDescent="0.25">
      <c r="A16" s="7"/>
      <c r="B16" s="10"/>
      <c r="C16" s="11" t="s">
        <v>19</v>
      </c>
      <c r="D16" s="44">
        <v>3361212</v>
      </c>
      <c r="E16" s="45">
        <v>1133410</v>
      </c>
      <c r="F16" s="44"/>
      <c r="G16" s="44"/>
      <c r="H16" s="46">
        <f t="shared" si="0"/>
        <v>4494622</v>
      </c>
      <c r="I16" s="46">
        <f t="shared" si="1"/>
        <v>1133410</v>
      </c>
      <c r="J16" s="13">
        <v>19.633281111995654</v>
      </c>
      <c r="K16" s="13">
        <v>6.6203967929267753</v>
      </c>
      <c r="L16" s="13"/>
      <c r="M16" s="13"/>
      <c r="N16" s="13">
        <v>6.6203967929267753</v>
      </c>
      <c r="O16" s="13">
        <v>26.253677904922426</v>
      </c>
    </row>
    <row r="17" spans="1:15" ht="12.5" x14ac:dyDescent="0.25">
      <c r="A17" s="7"/>
      <c r="B17" s="10"/>
      <c r="C17" s="11" t="s">
        <v>20</v>
      </c>
      <c r="D17" s="44">
        <v>3367676</v>
      </c>
      <c r="E17" s="45">
        <v>1184896</v>
      </c>
      <c r="F17" s="44"/>
      <c r="G17" s="44"/>
      <c r="H17" s="46">
        <f t="shared" si="0"/>
        <v>4552572</v>
      </c>
      <c r="I17" s="46">
        <f t="shared" si="1"/>
        <v>1184896</v>
      </c>
      <c r="J17" s="13">
        <v>19.656286855891697</v>
      </c>
      <c r="K17" s="13">
        <v>6.915943122318966</v>
      </c>
      <c r="L17" s="13"/>
      <c r="M17" s="13"/>
      <c r="N17" s="13">
        <v>6.915943122318966</v>
      </c>
      <c r="O17" s="13">
        <v>26.572229978210661</v>
      </c>
    </row>
    <row r="18" spans="1:15" ht="12.5" x14ac:dyDescent="0.25">
      <c r="A18" s="7"/>
      <c r="B18" s="10"/>
      <c r="C18" s="11" t="s">
        <v>21</v>
      </c>
      <c r="D18" s="44">
        <v>3527081</v>
      </c>
      <c r="E18" s="45">
        <v>1265877</v>
      </c>
      <c r="F18" s="44"/>
      <c r="G18" s="44"/>
      <c r="H18" s="46">
        <f t="shared" si="0"/>
        <v>4792958</v>
      </c>
      <c r="I18" s="46">
        <f t="shared" si="1"/>
        <v>1265877</v>
      </c>
      <c r="J18" s="13">
        <v>20.571267764449704</v>
      </c>
      <c r="K18" s="13">
        <v>7.3830724964519669</v>
      </c>
      <c r="L18" s="13"/>
      <c r="M18" s="13"/>
      <c r="N18" s="13">
        <v>7.3830724964519669</v>
      </c>
      <c r="O18" s="13">
        <v>27.95434026090167</v>
      </c>
    </row>
    <row r="19" spans="1:15" ht="12.5" x14ac:dyDescent="0.25">
      <c r="A19" s="7"/>
      <c r="B19" s="10"/>
      <c r="C19" s="11" t="s">
        <v>22</v>
      </c>
      <c r="D19" s="44">
        <v>3617632</v>
      </c>
      <c r="E19" s="45">
        <v>1331159</v>
      </c>
      <c r="F19" s="44"/>
      <c r="G19" s="44"/>
      <c r="H19" s="46">
        <f t="shared" si="0"/>
        <v>4948791</v>
      </c>
      <c r="I19" s="46">
        <f t="shared" si="1"/>
        <v>1331159</v>
      </c>
      <c r="J19" s="13">
        <v>21.083596615722964</v>
      </c>
      <c r="K19" s="13">
        <v>7.7580083843213368</v>
      </c>
      <c r="L19" s="13"/>
      <c r="M19" s="13"/>
      <c r="N19" s="13">
        <v>7.7580083843213368</v>
      </c>
      <c r="O19" s="13">
        <v>28.8416050000443</v>
      </c>
    </row>
    <row r="20" spans="1:15" ht="13" thickBot="1" x14ac:dyDescent="0.3">
      <c r="A20" s="7"/>
      <c r="B20" s="14"/>
      <c r="C20" s="15" t="s">
        <v>23</v>
      </c>
      <c r="D20" s="42">
        <v>3809777</v>
      </c>
      <c r="E20" s="41">
        <v>1445675</v>
      </c>
      <c r="F20" s="42"/>
      <c r="G20" s="42"/>
      <c r="H20" s="43">
        <f t="shared" si="0"/>
        <v>5255452</v>
      </c>
      <c r="I20" s="43">
        <f t="shared" si="1"/>
        <v>1445675</v>
      </c>
      <c r="J20" s="16">
        <v>22.186806667205339</v>
      </c>
      <c r="K20" s="16">
        <v>8.4191047740096288</v>
      </c>
      <c r="L20" s="16"/>
      <c r="M20" s="16"/>
      <c r="N20" s="16">
        <v>8.4191047740096288</v>
      </c>
      <c r="O20" s="16">
        <v>30.605911441214968</v>
      </c>
    </row>
    <row r="21" spans="1:15" ht="12.5" x14ac:dyDescent="0.25">
      <c r="A21" s="7"/>
      <c r="B21" s="11">
        <v>2011</v>
      </c>
      <c r="C21" s="11" t="s">
        <v>12</v>
      </c>
      <c r="D21" s="44">
        <v>3540683</v>
      </c>
      <c r="E21" s="45">
        <v>1780975</v>
      </c>
      <c r="F21" s="44"/>
      <c r="G21" s="44"/>
      <c r="H21" s="46">
        <f t="shared" si="0"/>
        <v>5321658</v>
      </c>
      <c r="I21" s="46">
        <f t="shared" si="1"/>
        <v>1780975</v>
      </c>
      <c r="J21" s="13">
        <v>20.604280989052313</v>
      </c>
      <c r="K21" s="13">
        <v>10.364019974247185</v>
      </c>
      <c r="L21" s="13"/>
      <c r="M21" s="13"/>
      <c r="N21" s="13">
        <v>10.364019974247185</v>
      </c>
      <c r="O21" s="13">
        <v>30.968300963299498</v>
      </c>
    </row>
    <row r="22" spans="1:15" ht="12.5" x14ac:dyDescent="0.25">
      <c r="A22" s="7"/>
      <c r="B22" s="10"/>
      <c r="C22" s="11" t="s">
        <v>13</v>
      </c>
      <c r="D22" s="44">
        <v>3482404</v>
      </c>
      <c r="E22" s="45">
        <v>1780671</v>
      </c>
      <c r="F22" s="44"/>
      <c r="G22" s="44"/>
      <c r="H22" s="46">
        <f t="shared" si="0"/>
        <v>5263075</v>
      </c>
      <c r="I22" s="46">
        <f t="shared" si="1"/>
        <v>1780671</v>
      </c>
      <c r="J22" s="13">
        <v>20.249998182828737</v>
      </c>
      <c r="K22" s="13">
        <v>10.354509274115189</v>
      </c>
      <c r="L22" s="13"/>
      <c r="M22" s="13"/>
      <c r="N22" s="13">
        <v>10.354509274115189</v>
      </c>
      <c r="O22" s="13">
        <v>30.604507456943928</v>
      </c>
    </row>
    <row r="23" spans="1:15" ht="12.5" x14ac:dyDescent="0.25">
      <c r="A23" s="7"/>
      <c r="B23" s="10"/>
      <c r="C23" s="11" t="s">
        <v>14</v>
      </c>
      <c r="D23" s="44">
        <v>3509356</v>
      </c>
      <c r="E23" s="45">
        <v>1918215</v>
      </c>
      <c r="F23" s="44"/>
      <c r="G23" s="44"/>
      <c r="H23" s="46">
        <f t="shared" si="0"/>
        <v>5427571</v>
      </c>
      <c r="I23" s="46">
        <f t="shared" si="1"/>
        <v>1918215</v>
      </c>
      <c r="J23" s="13">
        <v>20.391488187217742</v>
      </c>
      <c r="K23" s="13">
        <v>11.145993314170429</v>
      </c>
      <c r="L23" s="13"/>
      <c r="M23" s="13"/>
      <c r="N23" s="13">
        <v>11.145993314170429</v>
      </c>
      <c r="O23" s="13">
        <v>31.537481501388172</v>
      </c>
    </row>
    <row r="24" spans="1:15" ht="12.5" x14ac:dyDescent="0.25">
      <c r="A24" s="7"/>
      <c r="B24" s="11"/>
      <c r="C24" s="11" t="s">
        <v>15</v>
      </c>
      <c r="D24" s="44">
        <v>3507393</v>
      </c>
      <c r="E24" s="45">
        <v>2019619</v>
      </c>
      <c r="F24" s="44"/>
      <c r="G24" s="44"/>
      <c r="H24" s="46">
        <f t="shared" si="0"/>
        <v>5527012</v>
      </c>
      <c r="I24" s="46">
        <f t="shared" si="1"/>
        <v>2019619</v>
      </c>
      <c r="J24" s="13">
        <v>20.364878729955343</v>
      </c>
      <c r="K24" s="13">
        <v>11.726457803762989</v>
      </c>
      <c r="L24" s="13"/>
      <c r="M24" s="13"/>
      <c r="N24" s="13">
        <v>11.726457803762989</v>
      </c>
      <c r="O24" s="13">
        <v>32.091336533718334</v>
      </c>
    </row>
    <row r="25" spans="1:15" ht="12.5" x14ac:dyDescent="0.25">
      <c r="A25" s="7"/>
      <c r="B25" s="10"/>
      <c r="C25" s="11" t="s">
        <v>16</v>
      </c>
      <c r="D25" s="44">
        <v>3533497</v>
      </c>
      <c r="E25" s="45">
        <v>2111901</v>
      </c>
      <c r="F25" s="44"/>
      <c r="G25" s="44"/>
      <c r="H25" s="46">
        <f t="shared" si="0"/>
        <v>5645398</v>
      </c>
      <c r="I25" s="46">
        <f t="shared" si="1"/>
        <v>2111901</v>
      </c>
      <c r="J25" s="13">
        <v>20.501152108964362</v>
      </c>
      <c r="K25" s="13">
        <v>12.253131569115226</v>
      </c>
      <c r="L25" s="13"/>
      <c r="M25" s="13"/>
      <c r="N25" s="13">
        <v>12.253131569115226</v>
      </c>
      <c r="O25" s="13">
        <v>32.754283678079588</v>
      </c>
    </row>
    <row r="26" spans="1:15" ht="12.5" x14ac:dyDescent="0.25">
      <c r="A26" s="7"/>
      <c r="B26" s="10"/>
      <c r="C26" s="11" t="s">
        <v>17</v>
      </c>
      <c r="D26" s="44">
        <v>3750297</v>
      </c>
      <c r="E26" s="45">
        <v>2241188</v>
      </c>
      <c r="F26" s="44"/>
      <c r="G26" s="44"/>
      <c r="H26" s="46">
        <f t="shared" si="0"/>
        <v>5991485</v>
      </c>
      <c r="I26" s="46">
        <f t="shared" si="1"/>
        <v>2241188</v>
      </c>
      <c r="J26" s="13">
        <v>21.74280587531052</v>
      </c>
      <c r="K26" s="13">
        <v>12.993561740330282</v>
      </c>
      <c r="L26" s="13"/>
      <c r="M26" s="13"/>
      <c r="N26" s="13">
        <v>12.993561740330282</v>
      </c>
      <c r="O26" s="13">
        <v>34.736367615640802</v>
      </c>
    </row>
    <row r="27" spans="1:15" ht="12.5" x14ac:dyDescent="0.25">
      <c r="A27" s="7"/>
      <c r="B27" s="11"/>
      <c r="C27" s="11" t="s">
        <v>18</v>
      </c>
      <c r="D27" s="44">
        <v>3949617</v>
      </c>
      <c r="E27" s="45">
        <v>2444064</v>
      </c>
      <c r="F27" s="44"/>
      <c r="G27" s="44"/>
      <c r="H27" s="46">
        <f t="shared" si="0"/>
        <v>6393681</v>
      </c>
      <c r="I27" s="46">
        <f t="shared" si="1"/>
        <v>2444064</v>
      </c>
      <c r="J27" s="13">
        <v>22.881343707343746</v>
      </c>
      <c r="K27" s="13">
        <v>14.159213014007532</v>
      </c>
      <c r="L27" s="13"/>
      <c r="M27" s="13"/>
      <c r="N27" s="13">
        <v>14.159213014007532</v>
      </c>
      <c r="O27" s="13">
        <v>37.04055672135128</v>
      </c>
    </row>
    <row r="28" spans="1:15" ht="12.5" x14ac:dyDescent="0.25">
      <c r="A28" s="7"/>
      <c r="B28" s="10"/>
      <c r="C28" s="11" t="s">
        <v>19</v>
      </c>
      <c r="D28" s="44">
        <v>4201075</v>
      </c>
      <c r="E28" s="45">
        <v>2596941</v>
      </c>
      <c r="F28" s="44"/>
      <c r="G28" s="44"/>
      <c r="H28" s="46">
        <f t="shared" si="0"/>
        <v>6798016</v>
      </c>
      <c r="I28" s="46">
        <f t="shared" si="1"/>
        <v>2596941</v>
      </c>
      <c r="J28" s="13">
        <v>24.320014650024181</v>
      </c>
      <c r="K28" s="13">
        <v>15.033686179191861</v>
      </c>
      <c r="L28" s="13"/>
      <c r="M28" s="13"/>
      <c r="N28" s="13">
        <v>15.033686179191861</v>
      </c>
      <c r="O28" s="13">
        <v>39.353700829216038</v>
      </c>
    </row>
    <row r="29" spans="1:15" ht="12.5" x14ac:dyDescent="0.25">
      <c r="A29" s="7"/>
      <c r="B29" s="10"/>
      <c r="C29" s="11" t="s">
        <v>20</v>
      </c>
      <c r="D29" s="44">
        <v>4288244</v>
      </c>
      <c r="E29" s="45">
        <v>2679630</v>
      </c>
      <c r="F29" s="44"/>
      <c r="G29" s="44"/>
      <c r="H29" s="46">
        <f t="shared" si="0"/>
        <v>6967874</v>
      </c>
      <c r="I29" s="46">
        <f t="shared" si="1"/>
        <v>2679630</v>
      </c>
      <c r="J29" s="13">
        <v>24.806185227681251</v>
      </c>
      <c r="K29" s="13">
        <v>15.500843263968074</v>
      </c>
      <c r="L29" s="13"/>
      <c r="M29" s="13"/>
      <c r="N29" s="13">
        <v>15.500843263968074</v>
      </c>
      <c r="O29" s="13">
        <v>40.307028491649326</v>
      </c>
    </row>
    <row r="30" spans="1:15" ht="12.5" x14ac:dyDescent="0.25">
      <c r="A30" s="7"/>
      <c r="B30" s="11"/>
      <c r="C30" s="11" t="s">
        <v>21</v>
      </c>
      <c r="D30" s="44">
        <v>4347185</v>
      </c>
      <c r="E30" s="45">
        <v>2764399</v>
      </c>
      <c r="F30" s="44"/>
      <c r="G30" s="44"/>
      <c r="H30" s="46">
        <f t="shared" si="0"/>
        <v>7111584</v>
      </c>
      <c r="I30" s="46">
        <f t="shared" si="1"/>
        <v>2764399</v>
      </c>
      <c r="J30" s="13">
        <v>25.128464554495952</v>
      </c>
      <c r="K30" s="13">
        <v>15.979329677937343</v>
      </c>
      <c r="L30" s="13"/>
      <c r="M30" s="13"/>
      <c r="N30" s="13">
        <v>15.979329677937343</v>
      </c>
      <c r="O30" s="13">
        <v>41.107794232433292</v>
      </c>
    </row>
    <row r="31" spans="1:15" ht="12.5" x14ac:dyDescent="0.25">
      <c r="A31" s="7"/>
      <c r="B31" s="10"/>
      <c r="C31" s="11" t="s">
        <v>22</v>
      </c>
      <c r="D31" s="44">
        <v>4394432</v>
      </c>
      <c r="E31" s="45">
        <v>2744786</v>
      </c>
      <c r="F31" s="44"/>
      <c r="G31" s="44"/>
      <c r="H31" s="46">
        <f t="shared" si="0"/>
        <v>7139218</v>
      </c>
      <c r="I31" s="46">
        <f t="shared" si="1"/>
        <v>2744786</v>
      </c>
      <c r="J31" s="13">
        <v>25.382719709962277</v>
      </c>
      <c r="K31" s="13">
        <v>15.854184045134508</v>
      </c>
      <c r="L31" s="13"/>
      <c r="M31" s="13"/>
      <c r="N31" s="13">
        <v>15.854184045134508</v>
      </c>
      <c r="O31" s="13">
        <v>41.236903755096783</v>
      </c>
    </row>
    <row r="32" spans="1:15" ht="13" thickBot="1" x14ac:dyDescent="0.3">
      <c r="A32" s="7"/>
      <c r="B32" s="14"/>
      <c r="C32" s="15" t="s">
        <v>23</v>
      </c>
      <c r="D32" s="42">
        <v>4802719</v>
      </c>
      <c r="E32" s="41">
        <v>3154995</v>
      </c>
      <c r="F32" s="42"/>
      <c r="G32" s="42"/>
      <c r="H32" s="43">
        <f t="shared" si="0"/>
        <v>7957714</v>
      </c>
      <c r="I32" s="43">
        <f t="shared" si="1"/>
        <v>3154995</v>
      </c>
      <c r="J32" s="16">
        <v>27.72045777505345</v>
      </c>
      <c r="K32" s="16">
        <v>18.21008176368527</v>
      </c>
      <c r="L32" s="16"/>
      <c r="M32" s="16"/>
      <c r="N32" s="16">
        <v>18.21008176368527</v>
      </c>
      <c r="O32" s="16">
        <v>45.930539538738721</v>
      </c>
    </row>
    <row r="33" spans="1:15" ht="12.5" x14ac:dyDescent="0.25">
      <c r="A33" s="7"/>
      <c r="B33" s="8">
        <v>2012</v>
      </c>
      <c r="C33" s="8" t="s">
        <v>12</v>
      </c>
      <c r="D33" s="47">
        <v>4439098</v>
      </c>
      <c r="E33" s="48">
        <v>3274151</v>
      </c>
      <c r="F33" s="47"/>
      <c r="G33" s="47"/>
      <c r="H33" s="49">
        <f t="shared" si="0"/>
        <v>7713249</v>
      </c>
      <c r="I33" s="49">
        <f t="shared" si="1"/>
        <v>3274151</v>
      </c>
      <c r="J33" s="9">
        <v>25.602714131542193</v>
      </c>
      <c r="K33" s="9">
        <v>18.883825515116587</v>
      </c>
      <c r="L33" s="9"/>
      <c r="M33" s="9"/>
      <c r="N33" s="9">
        <v>18.883825515116587</v>
      </c>
      <c r="O33" s="9">
        <v>44.486539646658784</v>
      </c>
    </row>
    <row r="34" spans="1:15" ht="12.5" x14ac:dyDescent="0.25">
      <c r="A34" s="7"/>
      <c r="B34" s="10"/>
      <c r="C34" s="11" t="s">
        <v>13</v>
      </c>
      <c r="D34" s="44">
        <v>4298723</v>
      </c>
      <c r="E34" s="45">
        <v>3353946</v>
      </c>
      <c r="F34" s="44"/>
      <c r="G34" s="44"/>
      <c r="H34" s="46">
        <f t="shared" si="0"/>
        <v>7652669</v>
      </c>
      <c r="I34" s="46">
        <f t="shared" si="1"/>
        <v>3353946</v>
      </c>
      <c r="J34" s="13">
        <v>24.77473555679315</v>
      </c>
      <c r="K34" s="13">
        <v>19.329723087941268</v>
      </c>
      <c r="L34" s="13"/>
      <c r="M34" s="13"/>
      <c r="N34" s="13">
        <v>19.329723087941268</v>
      </c>
      <c r="O34" s="13">
        <v>44.104458644734414</v>
      </c>
    </row>
    <row r="35" spans="1:15" ht="12.5" x14ac:dyDescent="0.25">
      <c r="A35" s="7"/>
      <c r="B35" s="10"/>
      <c r="C35" s="11" t="s">
        <v>14</v>
      </c>
      <c r="D35" s="44">
        <v>4396975</v>
      </c>
      <c r="E35" s="45">
        <v>3619463</v>
      </c>
      <c r="F35" s="44"/>
      <c r="G35" s="44"/>
      <c r="H35" s="46">
        <f t="shared" si="0"/>
        <v>8016438</v>
      </c>
      <c r="I35" s="46">
        <f t="shared" si="1"/>
        <v>3619463</v>
      </c>
      <c r="J35" s="13">
        <v>25.322238401850694</v>
      </c>
      <c r="K35" s="13">
        <v>20.844536294310913</v>
      </c>
      <c r="L35" s="13"/>
      <c r="M35" s="13"/>
      <c r="N35" s="13">
        <v>20.844536294310913</v>
      </c>
      <c r="O35" s="13">
        <v>46.166774696161603</v>
      </c>
    </row>
    <row r="36" spans="1:15" ht="12.5" x14ac:dyDescent="0.25">
      <c r="A36" s="7"/>
      <c r="B36" s="11"/>
      <c r="C36" s="11" t="s">
        <v>15</v>
      </c>
      <c r="D36" s="44">
        <v>4341453</v>
      </c>
      <c r="E36" s="45">
        <v>3694300</v>
      </c>
      <c r="F36" s="44"/>
      <c r="G36" s="44"/>
      <c r="H36" s="46">
        <f t="shared" si="0"/>
        <v>8035753</v>
      </c>
      <c r="I36" s="46">
        <f t="shared" si="1"/>
        <v>3694300</v>
      </c>
      <c r="J36" s="13">
        <v>24.983999861885852</v>
      </c>
      <c r="K36" s="13">
        <v>21.259792675347377</v>
      </c>
      <c r="L36" s="13"/>
      <c r="M36" s="13"/>
      <c r="N36" s="13">
        <v>21.259792675347377</v>
      </c>
      <c r="O36" s="13">
        <v>46.243792537233233</v>
      </c>
    </row>
    <row r="37" spans="1:15" ht="12.5" x14ac:dyDescent="0.25">
      <c r="A37" s="7"/>
      <c r="B37" s="10"/>
      <c r="C37" s="11" t="s">
        <v>16</v>
      </c>
      <c r="D37" s="44">
        <v>4202236</v>
      </c>
      <c r="E37" s="45">
        <v>3835712</v>
      </c>
      <c r="F37" s="44"/>
      <c r="G37" s="44"/>
      <c r="H37" s="46">
        <f t="shared" si="0"/>
        <v>8037948</v>
      </c>
      <c r="I37" s="46">
        <f t="shared" si="1"/>
        <v>3835712</v>
      </c>
      <c r="J37" s="13">
        <v>24.164972744051109</v>
      </c>
      <c r="K37" s="13">
        <v>22.057275206349612</v>
      </c>
      <c r="L37" s="13"/>
      <c r="M37" s="13"/>
      <c r="N37" s="13">
        <v>22.057275206349612</v>
      </c>
      <c r="O37" s="13">
        <v>46.222247950400721</v>
      </c>
    </row>
    <row r="38" spans="1:15" ht="12.5" x14ac:dyDescent="0.25">
      <c r="A38" s="7"/>
      <c r="B38" s="10"/>
      <c r="C38" s="11" t="s">
        <v>17</v>
      </c>
      <c r="D38" s="44">
        <v>4117626</v>
      </c>
      <c r="E38" s="45">
        <v>3946142</v>
      </c>
      <c r="F38" s="44"/>
      <c r="G38" s="44"/>
      <c r="H38" s="46">
        <f t="shared" si="0"/>
        <v>8063768</v>
      </c>
      <c r="I38" s="46">
        <f t="shared" si="1"/>
        <v>3946142</v>
      </c>
      <c r="J38" s="13">
        <v>23.660940903759929</v>
      </c>
      <c r="K38" s="13">
        <v>22.67554961520182</v>
      </c>
      <c r="L38" s="13"/>
      <c r="M38" s="13"/>
      <c r="N38" s="13">
        <v>22.67554961520182</v>
      </c>
      <c r="O38" s="13">
        <v>46.336490518961746</v>
      </c>
    </row>
    <row r="39" spans="1:15" ht="12.5" x14ac:dyDescent="0.25">
      <c r="A39" s="7"/>
      <c r="B39" s="10"/>
      <c r="C39" s="11" t="s">
        <v>18</v>
      </c>
      <c r="D39" s="44">
        <v>4172032</v>
      </c>
      <c r="E39" s="45">
        <v>4139993</v>
      </c>
      <c r="F39" s="44"/>
      <c r="G39" s="44"/>
      <c r="H39" s="46">
        <f t="shared" si="0"/>
        <v>8312025</v>
      </c>
      <c r="I39" s="46">
        <f t="shared" si="1"/>
        <v>4139993</v>
      </c>
      <c r="J39" s="13">
        <v>23.955884646581975</v>
      </c>
      <c r="K39" s="13">
        <v>23.771916118010804</v>
      </c>
      <c r="L39" s="13"/>
      <c r="M39" s="13"/>
      <c r="N39" s="13">
        <v>23.771916118010804</v>
      </c>
      <c r="O39" s="13">
        <v>47.727800764592779</v>
      </c>
    </row>
    <row r="40" spans="1:15" ht="12.5" x14ac:dyDescent="0.25">
      <c r="A40" s="7"/>
      <c r="B40" s="11"/>
      <c r="C40" s="11" t="s">
        <v>19</v>
      </c>
      <c r="D40" s="44">
        <v>4322668</v>
      </c>
      <c r="E40" s="45">
        <v>4347399</v>
      </c>
      <c r="F40" s="44"/>
      <c r="G40" s="44"/>
      <c r="H40" s="46">
        <f t="shared" ref="H40:H56" si="2">+D40+E40</f>
        <v>8670067</v>
      </c>
      <c r="I40" s="46">
        <f t="shared" ref="I40:I56" si="3">+E40+F40</f>
        <v>4347399</v>
      </c>
      <c r="J40" s="13">
        <v>24.80254057654124</v>
      </c>
      <c r="K40" s="13">
        <v>24.944441742903877</v>
      </c>
      <c r="L40" s="13"/>
      <c r="M40" s="13"/>
      <c r="N40" s="13">
        <v>24.944441742903877</v>
      </c>
      <c r="O40" s="13">
        <v>49.746982319445117</v>
      </c>
    </row>
    <row r="41" spans="1:15" ht="12.5" x14ac:dyDescent="0.25">
      <c r="A41" s="7"/>
      <c r="B41" s="10"/>
      <c r="C41" s="11" t="s">
        <v>20</v>
      </c>
      <c r="D41" s="44">
        <v>4301600</v>
      </c>
      <c r="E41" s="45">
        <v>4409493</v>
      </c>
      <c r="F41" s="44"/>
      <c r="G41" s="44"/>
      <c r="H41" s="46">
        <f t="shared" si="2"/>
        <v>8711093</v>
      </c>
      <c r="I41" s="46">
        <f t="shared" si="3"/>
        <v>4409493</v>
      </c>
      <c r="J41" s="13">
        <v>24.663474173652688</v>
      </c>
      <c r="K41" s="13">
        <v>25.282084974056701</v>
      </c>
      <c r="L41" s="13"/>
      <c r="M41" s="13"/>
      <c r="N41" s="13">
        <v>25.282084974056701</v>
      </c>
      <c r="O41" s="13">
        <v>49.945559147709389</v>
      </c>
    </row>
    <row r="42" spans="1:15" ht="12.5" x14ac:dyDescent="0.25">
      <c r="A42" s="7"/>
      <c r="B42" s="11"/>
      <c r="C42" s="11" t="s">
        <v>21</v>
      </c>
      <c r="D42" s="44">
        <v>3992109</v>
      </c>
      <c r="E42" s="45">
        <v>4494650</v>
      </c>
      <c r="F42" s="44"/>
      <c r="G42" s="44"/>
      <c r="H42" s="46">
        <f t="shared" si="2"/>
        <v>8486759</v>
      </c>
      <c r="I42" s="46">
        <f t="shared" si="3"/>
        <v>4494650</v>
      </c>
      <c r="J42" s="13">
        <v>22.872139807293713</v>
      </c>
      <c r="K42" s="13">
        <v>25.75136680507789</v>
      </c>
      <c r="L42" s="13"/>
      <c r="M42" s="13"/>
      <c r="N42" s="13">
        <v>25.75136680507789</v>
      </c>
      <c r="O42" s="13">
        <v>48.623506612371607</v>
      </c>
    </row>
    <row r="43" spans="1:15" ht="12.5" x14ac:dyDescent="0.25">
      <c r="A43" s="7"/>
      <c r="B43" s="10"/>
      <c r="C43" s="11" t="s">
        <v>22</v>
      </c>
      <c r="D43" s="44">
        <v>3942702</v>
      </c>
      <c r="E43" s="45">
        <v>4576134</v>
      </c>
      <c r="F43" s="44"/>
      <c r="G43" s="44"/>
      <c r="H43" s="46">
        <f t="shared" si="2"/>
        <v>8518836</v>
      </c>
      <c r="I43" s="46">
        <f t="shared" si="3"/>
        <v>4576134</v>
      </c>
      <c r="J43" s="13">
        <v>22.572453756929431</v>
      </c>
      <c r="K43" s="13">
        <v>26.198929845702899</v>
      </c>
      <c r="L43" s="13"/>
      <c r="M43" s="13"/>
      <c r="N43" s="13">
        <v>26.198929845702899</v>
      </c>
      <c r="O43" s="13">
        <v>48.771383602632334</v>
      </c>
    </row>
    <row r="44" spans="1:15" ht="13" thickBot="1" x14ac:dyDescent="0.3">
      <c r="A44" s="7"/>
      <c r="B44" s="14"/>
      <c r="C44" s="15" t="s">
        <v>23</v>
      </c>
      <c r="D44" s="42">
        <v>3988594</v>
      </c>
      <c r="E44" s="41">
        <v>4983888</v>
      </c>
      <c r="F44" s="42"/>
      <c r="G44" s="42"/>
      <c r="H44" s="43">
        <f t="shared" si="2"/>
        <v>8972482</v>
      </c>
      <c r="I44" s="43">
        <f t="shared" si="3"/>
        <v>4983888</v>
      </c>
      <c r="J44" s="16">
        <v>22.818405726978771</v>
      </c>
      <c r="K44" s="16">
        <v>28.512397722561076</v>
      </c>
      <c r="L44" s="16"/>
      <c r="M44" s="16"/>
      <c r="N44" s="16">
        <v>28.512397722561076</v>
      </c>
      <c r="O44" s="16">
        <v>51.330803449539843</v>
      </c>
    </row>
    <row r="45" spans="1:15" ht="12.5" x14ac:dyDescent="0.25">
      <c r="A45" s="7"/>
      <c r="B45" s="8">
        <v>2013</v>
      </c>
      <c r="C45" s="8" t="s">
        <v>12</v>
      </c>
      <c r="D45" s="47">
        <v>4066613</v>
      </c>
      <c r="E45" s="48">
        <v>5048537</v>
      </c>
      <c r="F45" s="47"/>
      <c r="G45" s="47"/>
      <c r="H45" s="49">
        <f t="shared" si="2"/>
        <v>9115150</v>
      </c>
      <c r="I45" s="49">
        <f t="shared" si="3"/>
        <v>5048537</v>
      </c>
      <c r="J45" s="9">
        <v>23.247657201910762</v>
      </c>
      <c r="K45" s="9">
        <v>28.861034366231298</v>
      </c>
      <c r="L45" s="9"/>
      <c r="M45" s="9"/>
      <c r="N45" s="9">
        <v>28.861034366231298</v>
      </c>
      <c r="O45" s="9">
        <v>52.108691568142063</v>
      </c>
    </row>
    <row r="46" spans="1:15" ht="12.5" x14ac:dyDescent="0.25">
      <c r="A46" s="7"/>
      <c r="B46" s="10"/>
      <c r="C46" s="11" t="s">
        <v>13</v>
      </c>
      <c r="D46" s="44">
        <v>3855775</v>
      </c>
      <c r="E46" s="45">
        <v>5090041</v>
      </c>
      <c r="F46" s="44"/>
      <c r="G46" s="44"/>
      <c r="H46" s="46">
        <f t="shared" si="2"/>
        <v>8945816</v>
      </c>
      <c r="I46" s="46">
        <f t="shared" si="3"/>
        <v>5090041</v>
      </c>
      <c r="J46" s="13">
        <v>22.026178177958574</v>
      </c>
      <c r="K46" s="13">
        <v>29.076943026788243</v>
      </c>
      <c r="L46" s="13"/>
      <c r="M46" s="13"/>
      <c r="N46" s="13">
        <v>29.076943026788243</v>
      </c>
      <c r="O46" s="13">
        <v>51.10312120474682</v>
      </c>
    </row>
    <row r="47" spans="1:15" ht="12.5" x14ac:dyDescent="0.25">
      <c r="A47" s="7"/>
      <c r="B47" s="10"/>
      <c r="C47" s="11" t="s">
        <v>14</v>
      </c>
      <c r="D47" s="44">
        <v>3757936</v>
      </c>
      <c r="E47" s="45">
        <v>5268103</v>
      </c>
      <c r="F47" s="44"/>
      <c r="G47" s="44"/>
      <c r="H47" s="46">
        <f t="shared" si="2"/>
        <v>9026039</v>
      </c>
      <c r="I47" s="46">
        <f t="shared" si="3"/>
        <v>5268103</v>
      </c>
      <c r="J47" s="13">
        <v>21.451526138962773</v>
      </c>
      <c r="K47" s="13">
        <v>30.072052639333982</v>
      </c>
      <c r="L47" s="13"/>
      <c r="M47" s="13"/>
      <c r="N47" s="13">
        <v>30.072052639333982</v>
      </c>
      <c r="O47" s="13">
        <v>51.523578778296759</v>
      </c>
    </row>
    <row r="48" spans="1:15" ht="12.5" x14ac:dyDescent="0.25">
      <c r="A48" s="7"/>
      <c r="B48" s="11"/>
      <c r="C48" s="11" t="s">
        <v>15</v>
      </c>
      <c r="D48" s="44">
        <v>3748317</v>
      </c>
      <c r="E48" s="45">
        <v>5370918</v>
      </c>
      <c r="F48" s="44"/>
      <c r="G48" s="44"/>
      <c r="H48" s="46">
        <f t="shared" si="2"/>
        <v>9119235</v>
      </c>
      <c r="I48" s="46">
        <f t="shared" si="3"/>
        <v>5370918</v>
      </c>
      <c r="J48" s="13">
        <v>21.38093592721626</v>
      </c>
      <c r="K48" s="13">
        <v>30.63648395488762</v>
      </c>
      <c r="L48" s="13"/>
      <c r="M48" s="13"/>
      <c r="N48" s="13">
        <v>30.63648395488762</v>
      </c>
      <c r="O48" s="13">
        <v>52.01741988210388</v>
      </c>
    </row>
    <row r="49" spans="1:16" ht="12.5" x14ac:dyDescent="0.25">
      <c r="A49" s="7"/>
      <c r="B49" s="10"/>
      <c r="C49" s="11" t="s">
        <v>16</v>
      </c>
      <c r="D49" s="44">
        <v>3786898</v>
      </c>
      <c r="E49" s="45">
        <v>5469374</v>
      </c>
      <c r="F49" s="44"/>
      <c r="G49" s="44"/>
      <c r="H49" s="46">
        <f t="shared" si="2"/>
        <v>9256272</v>
      </c>
      <c r="I49" s="46">
        <f t="shared" si="3"/>
        <v>5469374</v>
      </c>
      <c r="J49" s="13">
        <v>21.585187443004777</v>
      </c>
      <c r="K49" s="13">
        <v>31.175242371433509</v>
      </c>
      <c r="L49" s="13"/>
      <c r="M49" s="13"/>
      <c r="N49" s="13">
        <v>31.175242371433509</v>
      </c>
      <c r="O49" s="13">
        <v>52.760429814438282</v>
      </c>
    </row>
    <row r="50" spans="1:16" ht="12.5" x14ac:dyDescent="0.25">
      <c r="A50" s="7"/>
      <c r="B50" s="10"/>
      <c r="C50" s="11" t="s">
        <v>17</v>
      </c>
      <c r="D50" s="44">
        <v>3840570</v>
      </c>
      <c r="E50" s="45">
        <v>5447665</v>
      </c>
      <c r="F50" s="44"/>
      <c r="G50" s="44"/>
      <c r="H50" s="46">
        <f t="shared" si="2"/>
        <v>9288235</v>
      </c>
      <c r="I50" s="46">
        <f t="shared" si="3"/>
        <v>5447665</v>
      </c>
      <c r="J50" s="13">
        <v>21.875095226554457</v>
      </c>
      <c r="K50" s="13">
        <v>31.028777144373827</v>
      </c>
      <c r="L50" s="13"/>
      <c r="M50" s="13"/>
      <c r="N50" s="13">
        <v>31.028777144373827</v>
      </c>
      <c r="O50" s="13">
        <v>52.903872370928283</v>
      </c>
    </row>
    <row r="51" spans="1:16" ht="12.5" x14ac:dyDescent="0.25">
      <c r="A51" s="7"/>
      <c r="B51" s="11"/>
      <c r="C51" s="11" t="s">
        <v>18</v>
      </c>
      <c r="D51" s="44">
        <v>3719032</v>
      </c>
      <c r="E51" s="45">
        <v>5614971</v>
      </c>
      <c r="F51" s="44"/>
      <c r="G51" s="44"/>
      <c r="H51" s="46">
        <f t="shared" si="2"/>
        <v>9334003</v>
      </c>
      <c r="I51" s="46">
        <f t="shared" si="3"/>
        <v>5614971</v>
      </c>
      <c r="J51" s="13">
        <v>21.167348347472895</v>
      </c>
      <c r="K51" s="13">
        <v>31.958328704339792</v>
      </c>
      <c r="L51" s="13"/>
      <c r="M51" s="13"/>
      <c r="N51" s="13">
        <v>31.958328704339792</v>
      </c>
      <c r="O51" s="13">
        <v>53.125677051812687</v>
      </c>
    </row>
    <row r="52" spans="1:16" ht="12.5" x14ac:dyDescent="0.25">
      <c r="A52" s="7"/>
      <c r="B52" s="10"/>
      <c r="C52" s="11" t="s">
        <v>19</v>
      </c>
      <c r="D52" s="44">
        <v>3705492</v>
      </c>
      <c r="E52" s="45">
        <v>5679494</v>
      </c>
      <c r="F52" s="44"/>
      <c r="G52" s="44"/>
      <c r="H52" s="46">
        <f t="shared" si="2"/>
        <v>9384986</v>
      </c>
      <c r="I52" s="46">
        <f t="shared" si="3"/>
        <v>5679494</v>
      </c>
      <c r="J52" s="13">
        <v>21.074871179536231</v>
      </c>
      <c r="K52" s="13">
        <v>32.301946520178412</v>
      </c>
      <c r="L52" s="13"/>
      <c r="M52" s="13"/>
      <c r="N52" s="13">
        <v>32.301946520178412</v>
      </c>
      <c r="O52" s="13">
        <v>53.376817699714643</v>
      </c>
    </row>
    <row r="53" spans="1:16" ht="12.5" x14ac:dyDescent="0.25">
      <c r="A53" s="7"/>
      <c r="B53" s="10"/>
      <c r="C53" s="11" t="s">
        <v>20</v>
      </c>
      <c r="D53" s="44">
        <v>3673199</v>
      </c>
      <c r="E53" s="45">
        <v>5645778</v>
      </c>
      <c r="F53" s="44"/>
      <c r="G53" s="44"/>
      <c r="H53" s="46">
        <f t="shared" si="2"/>
        <v>9318977</v>
      </c>
      <c r="I53" s="46">
        <f t="shared" si="3"/>
        <v>5645778</v>
      </c>
      <c r="J53" s="13">
        <v>20.875949854342991</v>
      </c>
      <c r="K53" s="13">
        <v>32.086739220160105</v>
      </c>
      <c r="L53" s="13"/>
      <c r="M53" s="13"/>
      <c r="N53" s="13">
        <v>32.086739220160105</v>
      </c>
      <c r="O53" s="13">
        <v>52.962689074503096</v>
      </c>
    </row>
    <row r="54" spans="1:16" ht="12.5" x14ac:dyDescent="0.25">
      <c r="A54" s="7"/>
      <c r="B54" s="11"/>
      <c r="C54" s="11" t="s">
        <v>21</v>
      </c>
      <c r="D54" s="44">
        <v>3474618</v>
      </c>
      <c r="E54" s="45">
        <v>5876547</v>
      </c>
      <c r="F54" s="44"/>
      <c r="G54" s="44"/>
      <c r="H54" s="46">
        <f t="shared" si="2"/>
        <v>9351165</v>
      </c>
      <c r="I54" s="46">
        <f t="shared" si="3"/>
        <v>5876547</v>
      </c>
      <c r="J54" s="13">
        <v>19.732941263729323</v>
      </c>
      <c r="K54" s="13">
        <v>33.373900896312847</v>
      </c>
      <c r="L54" s="13"/>
      <c r="M54" s="13"/>
      <c r="N54" s="13">
        <v>33.373900896312847</v>
      </c>
      <c r="O54" s="13">
        <v>53.10684216004217</v>
      </c>
    </row>
    <row r="55" spans="1:16" ht="12.5" x14ac:dyDescent="0.25">
      <c r="A55" s="7"/>
      <c r="B55" s="10"/>
      <c r="C55" s="11" t="s">
        <v>22</v>
      </c>
      <c r="D55" s="44">
        <v>3488156</v>
      </c>
      <c r="E55" s="45">
        <v>5880360</v>
      </c>
      <c r="F55" s="44"/>
      <c r="G55" s="44"/>
      <c r="H55" s="46">
        <f t="shared" si="2"/>
        <v>9368516</v>
      </c>
      <c r="I55" s="46">
        <f t="shared" si="3"/>
        <v>5880360</v>
      </c>
      <c r="J55" s="13">
        <v>19.795380740541397</v>
      </c>
      <c r="K55" s="13">
        <v>33.371203894392913</v>
      </c>
      <c r="L55" s="13"/>
      <c r="M55" s="13"/>
      <c r="N55" s="13">
        <v>33.371203894392913</v>
      </c>
      <c r="O55" s="13">
        <v>53.16658463493431</v>
      </c>
    </row>
    <row r="56" spans="1:16" ht="13" thickBot="1" x14ac:dyDescent="0.3">
      <c r="A56" s="7"/>
      <c r="B56" s="14"/>
      <c r="C56" s="15" t="s">
        <v>23</v>
      </c>
      <c r="D56" s="42">
        <v>3444862</v>
      </c>
      <c r="E56" s="41">
        <v>6366120</v>
      </c>
      <c r="F56" s="42"/>
      <c r="G56" s="42"/>
      <c r="H56" s="43">
        <f t="shared" si="2"/>
        <v>9810982</v>
      </c>
      <c r="I56" s="43">
        <f t="shared" si="3"/>
        <v>6366120</v>
      </c>
      <c r="J56" s="16">
        <v>19.535441077317522</v>
      </c>
      <c r="K56" s="16">
        <v>36.101580310367332</v>
      </c>
      <c r="L56" s="16"/>
      <c r="M56" s="16"/>
      <c r="N56" s="16">
        <v>36.101580310367332</v>
      </c>
      <c r="O56" s="16">
        <v>55.637021387684854</v>
      </c>
    </row>
    <row r="57" spans="1:16" ht="12.5" x14ac:dyDescent="0.25">
      <c r="A57" s="7"/>
      <c r="B57" s="8">
        <v>2014</v>
      </c>
      <c r="C57" s="8" t="s">
        <v>12</v>
      </c>
      <c r="D57" s="47">
        <v>3344257</v>
      </c>
      <c r="E57" s="48">
        <v>6636236</v>
      </c>
      <c r="F57" s="47">
        <v>6485</v>
      </c>
      <c r="G57" s="47"/>
      <c r="H57" s="49">
        <f t="shared" ref="H57:H77" si="4">+D57+E57+F57</f>
        <v>9986978</v>
      </c>
      <c r="I57" s="49">
        <f t="shared" ref="I57:I77" si="5">+E57+F57</f>
        <v>6642721</v>
      </c>
      <c r="J57" s="9">
        <v>18.951112093517935</v>
      </c>
      <c r="K57" s="9">
        <v>37.60597714680393</v>
      </c>
      <c r="L57" s="9">
        <v>3.6748958565823081E-2</v>
      </c>
      <c r="M57" s="9"/>
      <c r="N57" s="9">
        <v>37.642726105369753</v>
      </c>
      <c r="O57" s="9">
        <v>56.593838198887688</v>
      </c>
    </row>
    <row r="58" spans="1:16" ht="12.5" x14ac:dyDescent="0.25">
      <c r="A58" s="7"/>
      <c r="B58" s="10"/>
      <c r="C58" s="11" t="s">
        <v>13</v>
      </c>
      <c r="D58" s="44">
        <v>3210790</v>
      </c>
      <c r="E58" s="45">
        <v>6675009</v>
      </c>
      <c r="F58" s="44">
        <v>8170</v>
      </c>
      <c r="G58" s="44"/>
      <c r="H58" s="46">
        <f t="shared" si="4"/>
        <v>9893969</v>
      </c>
      <c r="I58" s="46">
        <f t="shared" si="5"/>
        <v>6683179</v>
      </c>
      <c r="J58" s="13">
        <v>18.181547747861426</v>
      </c>
      <c r="K58" s="13">
        <v>37.798172677411088</v>
      </c>
      <c r="L58" s="13">
        <v>4.6263768449517982E-2</v>
      </c>
      <c r="M58" s="13"/>
      <c r="N58" s="13">
        <v>37.844436445860609</v>
      </c>
      <c r="O58" s="13">
        <v>56.025984193722032</v>
      </c>
    </row>
    <row r="59" spans="1:16" ht="12.5" x14ac:dyDescent="0.25">
      <c r="A59" s="7"/>
      <c r="B59" s="10"/>
      <c r="C59" s="11" t="s">
        <v>14</v>
      </c>
      <c r="D59" s="44">
        <v>3150825</v>
      </c>
      <c r="E59" s="45">
        <v>7011653</v>
      </c>
      <c r="F59" s="44">
        <v>9829</v>
      </c>
      <c r="G59" s="44"/>
      <c r="H59" s="46">
        <f t="shared" si="4"/>
        <v>10172307</v>
      </c>
      <c r="I59" s="46">
        <f t="shared" si="5"/>
        <v>7021482</v>
      </c>
      <c r="J59" s="13">
        <v>17.829015199032796</v>
      </c>
      <c r="K59" s="13">
        <v>39.675598583654725</v>
      </c>
      <c r="L59" s="13">
        <v>5.5617620906046307E-2</v>
      </c>
      <c r="M59" s="13"/>
      <c r="N59" s="13">
        <v>39.731216204560774</v>
      </c>
      <c r="O59" s="13">
        <v>57.560231403593569</v>
      </c>
      <c r="P59" s="38"/>
    </row>
    <row r="60" spans="1:16" ht="12.5" x14ac:dyDescent="0.25">
      <c r="A60" s="7"/>
      <c r="B60" s="11"/>
      <c r="C60" s="11" t="s">
        <v>15</v>
      </c>
      <c r="D60" s="44">
        <v>2853272</v>
      </c>
      <c r="E60" s="45">
        <v>7179005</v>
      </c>
      <c r="F60" s="44">
        <v>29536</v>
      </c>
      <c r="G60" s="44"/>
      <c r="H60" s="46">
        <f t="shared" si="4"/>
        <v>10061813</v>
      </c>
      <c r="I60" s="46">
        <f t="shared" si="5"/>
        <v>7208541</v>
      </c>
      <c r="J60" s="13">
        <v>16.133574544253229</v>
      </c>
      <c r="K60" s="13">
        <v>40.593049776210137</v>
      </c>
      <c r="L60" s="13">
        <v>0.16700870360030987</v>
      </c>
      <c r="M60" s="13"/>
      <c r="N60" s="13">
        <v>40.760058479810446</v>
      </c>
      <c r="O60" s="13">
        <v>56.893633024063675</v>
      </c>
    </row>
    <row r="61" spans="1:16" ht="12.5" x14ac:dyDescent="0.25">
      <c r="A61" s="7"/>
      <c r="B61" s="10"/>
      <c r="C61" s="11" t="s">
        <v>16</v>
      </c>
      <c r="D61" s="44">
        <v>2794916</v>
      </c>
      <c r="E61" s="45">
        <v>7593239</v>
      </c>
      <c r="F61" s="44">
        <v>14407</v>
      </c>
      <c r="G61" s="44"/>
      <c r="H61" s="46">
        <f t="shared" si="4"/>
        <v>10402562</v>
      </c>
      <c r="I61" s="46">
        <f t="shared" si="5"/>
        <v>7607646</v>
      </c>
      <c r="J61" s="13">
        <v>15.792132079078907</v>
      </c>
      <c r="K61" s="13">
        <v>42.90412777915796</v>
      </c>
      <c r="L61" s="13">
        <v>8.1403965937899322E-2</v>
      </c>
      <c r="M61" s="13"/>
      <c r="N61" s="13">
        <v>42.985531745095862</v>
      </c>
      <c r="O61" s="13">
        <v>58.777663824174766</v>
      </c>
    </row>
    <row r="62" spans="1:16" ht="12.5" x14ac:dyDescent="0.25">
      <c r="A62" s="7"/>
      <c r="B62" s="10"/>
      <c r="C62" s="11" t="s">
        <v>17</v>
      </c>
      <c r="D62" s="44">
        <v>2603845</v>
      </c>
      <c r="E62" s="45">
        <v>7637528</v>
      </c>
      <c r="F62" s="44">
        <v>184382</v>
      </c>
      <c r="G62" s="44"/>
      <c r="H62" s="46">
        <f t="shared" si="4"/>
        <v>10425755</v>
      </c>
      <c r="I62" s="46">
        <f t="shared" si="5"/>
        <v>7821910</v>
      </c>
      <c r="J62" s="13">
        <v>14.701848636023106</v>
      </c>
      <c r="K62" s="13">
        <v>43.12306631515635</v>
      </c>
      <c r="L62" s="13">
        <v>1.0410589936064598</v>
      </c>
      <c r="M62" s="13"/>
      <c r="N62" s="13">
        <v>44.164125308762813</v>
      </c>
      <c r="O62" s="13">
        <v>58.865973944785914</v>
      </c>
    </row>
    <row r="63" spans="1:16" ht="12.5" x14ac:dyDescent="0.25">
      <c r="A63" s="7"/>
      <c r="B63" s="11"/>
      <c r="C63" s="11" t="s">
        <v>18</v>
      </c>
      <c r="D63" s="44">
        <v>2320089</v>
      </c>
      <c r="E63" s="45">
        <v>7573448</v>
      </c>
      <c r="F63" s="44">
        <v>220443</v>
      </c>
      <c r="G63" s="44"/>
      <c r="H63" s="46">
        <f t="shared" si="4"/>
        <v>10113980</v>
      </c>
      <c r="I63" s="46">
        <f t="shared" si="5"/>
        <v>7793891</v>
      </c>
      <c r="J63" s="13">
        <v>13.008872173067097</v>
      </c>
      <c r="K63" s="13">
        <v>42.464757576701004</v>
      </c>
      <c r="L63" s="13">
        <v>1.2360365522389141</v>
      </c>
      <c r="M63" s="13"/>
      <c r="N63" s="13">
        <v>43.700794128939918</v>
      </c>
      <c r="O63" s="13">
        <v>56.709666302007015</v>
      </c>
    </row>
    <row r="64" spans="1:16" ht="12.5" x14ac:dyDescent="0.25">
      <c r="A64" s="7"/>
      <c r="B64" s="10"/>
      <c r="C64" s="11" t="s">
        <v>19</v>
      </c>
      <c r="D64" s="44">
        <v>2120724</v>
      </c>
      <c r="E64" s="45">
        <v>7675395</v>
      </c>
      <c r="F64" s="44">
        <v>270166</v>
      </c>
      <c r="G64" s="44"/>
      <c r="H64" s="46">
        <f t="shared" si="4"/>
        <v>10066285</v>
      </c>
      <c r="I64" s="46">
        <f t="shared" si="5"/>
        <v>7945561</v>
      </c>
      <c r="J64" s="13">
        <v>11.880620692802037</v>
      </c>
      <c r="K64" s="13">
        <v>42.998738479136982</v>
      </c>
      <c r="L64" s="13">
        <v>1.5135113150469157</v>
      </c>
      <c r="M64" s="13"/>
      <c r="N64" s="13">
        <v>44.512249794183894</v>
      </c>
      <c r="O64" s="13">
        <v>56.392870486985935</v>
      </c>
    </row>
    <row r="65" spans="1:16" ht="12.5" x14ac:dyDescent="0.25">
      <c r="A65" s="7"/>
      <c r="B65" s="10"/>
      <c r="C65" s="11" t="s">
        <v>20</v>
      </c>
      <c r="D65" s="44">
        <v>2157361</v>
      </c>
      <c r="E65" s="45">
        <v>8105732</v>
      </c>
      <c r="F65" s="44">
        <v>345396</v>
      </c>
      <c r="G65" s="44"/>
      <c r="H65" s="46">
        <f t="shared" si="4"/>
        <v>10608489</v>
      </c>
      <c r="I65" s="46">
        <f t="shared" si="5"/>
        <v>8451128</v>
      </c>
      <c r="J65" s="13">
        <v>12.075305111055956</v>
      </c>
      <c r="K65" s="13">
        <v>45.369869506517368</v>
      </c>
      <c r="L65" s="13">
        <v>1.9332703632531982</v>
      </c>
      <c r="M65" s="13"/>
      <c r="N65" s="13">
        <v>47.303139869770568</v>
      </c>
      <c r="O65" s="13">
        <v>59.378444980826522</v>
      </c>
    </row>
    <row r="66" spans="1:16" ht="12.5" x14ac:dyDescent="0.25">
      <c r="A66" s="7"/>
      <c r="B66" s="11"/>
      <c r="C66" s="11" t="s">
        <v>21</v>
      </c>
      <c r="D66" s="44">
        <v>2018549</v>
      </c>
      <c r="E66" s="45">
        <v>8246308</v>
      </c>
      <c r="F66" s="44">
        <v>401649</v>
      </c>
      <c r="G66" s="44"/>
      <c r="H66" s="46">
        <f t="shared" si="4"/>
        <v>10666506</v>
      </c>
      <c r="I66" s="46">
        <f t="shared" si="5"/>
        <v>8647957</v>
      </c>
      <c r="J66" s="13">
        <v>11.28847376101732</v>
      </c>
      <c r="K66" s="13">
        <v>46.116409105385706</v>
      </c>
      <c r="L66" s="13">
        <v>2.24616999519895</v>
      </c>
      <c r="M66" s="13"/>
      <c r="N66" s="13">
        <v>48.362579100584654</v>
      </c>
      <c r="O66" s="13">
        <v>59.651052861601976</v>
      </c>
    </row>
    <row r="67" spans="1:16" ht="12.5" x14ac:dyDescent="0.25">
      <c r="A67" s="7"/>
      <c r="B67" s="10"/>
      <c r="C67" s="11" t="s">
        <v>22</v>
      </c>
      <c r="D67" s="44">
        <v>1830004</v>
      </c>
      <c r="E67" s="45">
        <v>8286795</v>
      </c>
      <c r="F67" s="44">
        <v>500735</v>
      </c>
      <c r="G67" s="44"/>
      <c r="H67" s="46">
        <f t="shared" si="4"/>
        <v>10617534</v>
      </c>
      <c r="I67" s="46">
        <f t="shared" si="5"/>
        <v>8787530</v>
      </c>
      <c r="J67" s="13">
        <v>10.225132479781553</v>
      </c>
      <c r="K67" s="13">
        <v>46.302399725788241</v>
      </c>
      <c r="L67" s="13">
        <v>2.7978527436352141</v>
      </c>
      <c r="M67" s="13"/>
      <c r="N67" s="13">
        <v>49.100252469423452</v>
      </c>
      <c r="O67" s="13">
        <v>59.325384949205009</v>
      </c>
    </row>
    <row r="68" spans="1:16" ht="13" thickBot="1" x14ac:dyDescent="0.3">
      <c r="A68" s="7"/>
      <c r="B68" s="14"/>
      <c r="C68" s="15" t="s">
        <v>23</v>
      </c>
      <c r="D68" s="42">
        <v>1744424</v>
      </c>
      <c r="E68" s="41">
        <v>8610313</v>
      </c>
      <c r="F68" s="42">
        <v>545410</v>
      </c>
      <c r="G68" s="42"/>
      <c r="H68" s="43">
        <f t="shared" si="4"/>
        <v>10900147</v>
      </c>
      <c r="I68" s="43">
        <f t="shared" si="5"/>
        <v>9155723</v>
      </c>
      <c r="J68" s="16">
        <v>9.7384594716031714</v>
      </c>
      <c r="K68" s="16">
        <v>48.068121161092662</v>
      </c>
      <c r="L68" s="16">
        <v>3.0448177624287931</v>
      </c>
      <c r="M68" s="16"/>
      <c r="N68" s="16">
        <v>51.112938923521455</v>
      </c>
      <c r="O68" s="16">
        <v>60.851398395124626</v>
      </c>
      <c r="P68" s="38"/>
    </row>
    <row r="69" spans="1:16" ht="12.5" x14ac:dyDescent="0.25">
      <c r="A69" s="7"/>
      <c r="B69" s="8">
        <v>2015</v>
      </c>
      <c r="C69" s="8" t="s">
        <v>12</v>
      </c>
      <c r="D69" s="47">
        <v>1561338</v>
      </c>
      <c r="E69" s="48">
        <v>8479546</v>
      </c>
      <c r="F69" s="47">
        <v>631312</v>
      </c>
      <c r="G69" s="47"/>
      <c r="H69" s="49">
        <f t="shared" si="4"/>
        <v>10672196</v>
      </c>
      <c r="I69" s="49">
        <f t="shared" si="5"/>
        <v>9110858</v>
      </c>
      <c r="J69" s="9">
        <v>8.7087690046318116</v>
      </c>
      <c r="K69" s="9">
        <v>47.296874461615396</v>
      </c>
      <c r="L69" s="9">
        <v>3.5213069673908652</v>
      </c>
      <c r="M69" s="9"/>
      <c r="N69" s="9">
        <v>50.818181429006259</v>
      </c>
      <c r="O69" s="9">
        <v>59.526950433638078</v>
      </c>
    </row>
    <row r="70" spans="1:16" ht="12.5" x14ac:dyDescent="0.25">
      <c r="A70" s="7"/>
      <c r="B70" s="10"/>
      <c r="C70" s="11" t="s">
        <v>13</v>
      </c>
      <c r="D70" s="44">
        <v>1456469</v>
      </c>
      <c r="E70" s="45">
        <v>8554419</v>
      </c>
      <c r="F70" s="44">
        <v>693436</v>
      </c>
      <c r="G70" s="44"/>
      <c r="H70" s="46">
        <f t="shared" si="4"/>
        <v>10704324</v>
      </c>
      <c r="I70" s="46">
        <f t="shared" si="5"/>
        <v>9247855</v>
      </c>
      <c r="J70" s="13">
        <v>8.1167664477108605</v>
      </c>
      <c r="K70" s="13">
        <v>47.672982479448784</v>
      </c>
      <c r="L70" s="13">
        <v>3.8644544157375322</v>
      </c>
      <c r="M70" s="13"/>
      <c r="N70" s="13">
        <v>51.537436895186318</v>
      </c>
      <c r="O70" s="13">
        <v>59.654203342897169</v>
      </c>
    </row>
    <row r="71" spans="1:16" ht="12.5" x14ac:dyDescent="0.25">
      <c r="A71" s="7"/>
      <c r="B71" s="10"/>
      <c r="C71" s="11" t="s">
        <v>14</v>
      </c>
      <c r="D71" s="44">
        <v>1386005</v>
      </c>
      <c r="E71" s="45">
        <v>8595818</v>
      </c>
      <c r="F71" s="44">
        <v>888052</v>
      </c>
      <c r="G71" s="44"/>
      <c r="H71" s="46">
        <f t="shared" si="4"/>
        <v>10869875</v>
      </c>
      <c r="I71" s="46">
        <f t="shared" si="5"/>
        <v>9483870</v>
      </c>
      <c r="J71" s="13">
        <v>7.7173623670668583</v>
      </c>
      <c r="K71" s="13">
        <v>47.86205125331864</v>
      </c>
      <c r="L71" s="13">
        <v>4.9447289763012812</v>
      </c>
      <c r="M71" s="13"/>
      <c r="N71" s="13">
        <v>52.806780229619918</v>
      </c>
      <c r="O71" s="13">
        <v>60.524142596686779</v>
      </c>
      <c r="P71" s="38"/>
    </row>
    <row r="72" spans="1:16" ht="12.5" x14ac:dyDescent="0.25">
      <c r="A72" s="7"/>
      <c r="B72" s="11"/>
      <c r="C72" s="11" t="s">
        <v>15</v>
      </c>
      <c r="D72" s="44">
        <v>1323165</v>
      </c>
      <c r="E72" s="45">
        <v>8679998</v>
      </c>
      <c r="F72" s="44">
        <v>958294</v>
      </c>
      <c r="G72" s="44"/>
      <c r="H72" s="46">
        <f t="shared" si="4"/>
        <v>10961457</v>
      </c>
      <c r="I72" s="46">
        <f t="shared" si="5"/>
        <v>9638292</v>
      </c>
      <c r="J72" s="13">
        <v>7.3610661455629796</v>
      </c>
      <c r="K72" s="13">
        <v>48.288791965744537</v>
      </c>
      <c r="L72" s="13">
        <v>5.3312062523541126</v>
      </c>
      <c r="M72" s="13"/>
      <c r="N72" s="13">
        <v>53.619998218098651</v>
      </c>
      <c r="O72" s="13">
        <v>60.981064363661631</v>
      </c>
      <c r="P72" s="38"/>
    </row>
    <row r="73" spans="1:16" ht="12.5" x14ac:dyDescent="0.25">
      <c r="A73" s="7"/>
      <c r="B73" s="10"/>
      <c r="C73" s="11" t="s">
        <v>16</v>
      </c>
      <c r="D73" s="44">
        <v>1262111</v>
      </c>
      <c r="E73" s="45">
        <v>8726939</v>
      </c>
      <c r="F73" s="44">
        <v>1026867</v>
      </c>
      <c r="G73" s="44"/>
      <c r="H73" s="46">
        <f t="shared" si="4"/>
        <v>11015917</v>
      </c>
      <c r="I73" s="46">
        <f t="shared" si="5"/>
        <v>9753806</v>
      </c>
      <c r="J73" s="13">
        <v>7.0153156245450337</v>
      </c>
      <c r="K73" s="13">
        <v>48.507802816987898</v>
      </c>
      <c r="L73" s="13">
        <v>5.7077357771461346</v>
      </c>
      <c r="M73" s="13"/>
      <c r="N73" s="13">
        <v>54.215538594134031</v>
      </c>
      <c r="O73" s="13">
        <v>61.230854218679063</v>
      </c>
      <c r="P73" s="38"/>
    </row>
    <row r="74" spans="1:16" ht="12.5" x14ac:dyDescent="0.25">
      <c r="A74" s="7"/>
      <c r="B74" s="10"/>
      <c r="C74" s="11" t="s">
        <v>17</v>
      </c>
      <c r="D74" s="44">
        <v>1113939</v>
      </c>
      <c r="E74" s="45">
        <v>8501727</v>
      </c>
      <c r="F74" s="44">
        <v>1102739</v>
      </c>
      <c r="G74" s="44"/>
      <c r="H74" s="46">
        <f t="shared" si="4"/>
        <v>10718405</v>
      </c>
      <c r="I74" s="46">
        <f t="shared" si="5"/>
        <v>9604466</v>
      </c>
      <c r="J74" s="13">
        <v>6.1863480037966463</v>
      </c>
      <c r="K74" s="13">
        <v>47.21501074589726</v>
      </c>
      <c r="L74" s="13">
        <v>6.1241479213482153</v>
      </c>
      <c r="M74" s="13"/>
      <c r="N74" s="13">
        <v>53.339158667245478</v>
      </c>
      <c r="O74" s="13">
        <v>59.525506671042123</v>
      </c>
      <c r="P74" s="38"/>
    </row>
    <row r="75" spans="1:16" ht="12.5" x14ac:dyDescent="0.25">
      <c r="A75" s="7"/>
      <c r="B75" s="11"/>
      <c r="C75" s="11" t="s">
        <v>18</v>
      </c>
      <c r="D75" s="44">
        <v>1070145</v>
      </c>
      <c r="E75" s="45">
        <v>8771370</v>
      </c>
      <c r="F75" s="44">
        <v>1181592</v>
      </c>
      <c r="G75" s="44"/>
      <c r="H75" s="46">
        <f t="shared" si="4"/>
        <v>11023107</v>
      </c>
      <c r="I75" s="46">
        <f t="shared" si="5"/>
        <v>9952962</v>
      </c>
      <c r="J75" s="13">
        <v>5.9380374562728448</v>
      </c>
      <c r="K75" s="13">
        <v>48.670716213997117</v>
      </c>
      <c r="L75" s="13">
        <v>6.556436327817579</v>
      </c>
      <c r="M75" s="13"/>
      <c r="N75" s="13">
        <v>55.227152541814696</v>
      </c>
      <c r="O75" s="13">
        <v>61.165189998087534</v>
      </c>
      <c r="P75" s="38"/>
    </row>
    <row r="76" spans="1:16" ht="12.5" x14ac:dyDescent="0.25">
      <c r="A76" s="7"/>
      <c r="B76" s="10"/>
      <c r="C76" s="11" t="s">
        <v>19</v>
      </c>
      <c r="D76" s="44">
        <v>1138746</v>
      </c>
      <c r="E76" s="45">
        <v>8616081</v>
      </c>
      <c r="F76" s="44">
        <v>1317988</v>
      </c>
      <c r="G76" s="44"/>
      <c r="H76" s="46">
        <f t="shared" si="4"/>
        <v>11072815</v>
      </c>
      <c r="I76" s="46">
        <f t="shared" si="5"/>
        <v>9934069</v>
      </c>
      <c r="J76" s="13">
        <v>6.3132771970676815</v>
      </c>
      <c r="K76" s="13">
        <v>47.768077960658573</v>
      </c>
      <c r="L76" s="13">
        <v>7.3070057645944217</v>
      </c>
      <c r="M76" s="13"/>
      <c r="N76" s="13">
        <v>55.075083725252995</v>
      </c>
      <c r="O76" s="13">
        <v>61.388360922320672</v>
      </c>
      <c r="P76" s="38"/>
    </row>
    <row r="77" spans="1:16" ht="12.5" x14ac:dyDescent="0.25">
      <c r="A77" s="7"/>
      <c r="B77" s="10"/>
      <c r="C77" s="11" t="s">
        <v>20</v>
      </c>
      <c r="D77" s="44">
        <v>1081318</v>
      </c>
      <c r="E77" s="45">
        <v>8685597</v>
      </c>
      <c r="F77" s="44">
        <v>1486280</v>
      </c>
      <c r="G77" s="44"/>
      <c r="H77" s="46">
        <f t="shared" si="4"/>
        <v>11253195</v>
      </c>
      <c r="I77" s="46">
        <f t="shared" si="5"/>
        <v>10171877</v>
      </c>
      <c r="J77" s="13">
        <v>5.9897601622354317</v>
      </c>
      <c r="K77" s="13">
        <v>48.11225087886411</v>
      </c>
      <c r="L77" s="13">
        <v>8.2329719230857883</v>
      </c>
      <c r="M77" s="13"/>
      <c r="N77" s="13">
        <v>56.345222801949902</v>
      </c>
      <c r="O77" s="13">
        <v>62.334982964185329</v>
      </c>
      <c r="P77" s="38"/>
    </row>
    <row r="78" spans="1:16" ht="12.5" x14ac:dyDescent="0.25">
      <c r="A78" s="7"/>
      <c r="B78" s="11"/>
      <c r="C78" s="11" t="s">
        <v>21</v>
      </c>
      <c r="D78" s="44">
        <v>864920</v>
      </c>
      <c r="E78" s="45">
        <v>8479506</v>
      </c>
      <c r="F78" s="44">
        <v>1807166</v>
      </c>
      <c r="G78" s="44"/>
      <c r="H78" s="46">
        <f t="shared" ref="H78:H83" si="6">+D78+E78+F78</f>
        <v>11151592</v>
      </c>
      <c r="I78" s="46">
        <f t="shared" ref="I78:I83" si="7">+E78+F78</f>
        <v>10286672</v>
      </c>
      <c r="J78" s="13">
        <v>4.7869651446079438</v>
      </c>
      <c r="K78" s="13">
        <v>46.930467170945207</v>
      </c>
      <c r="L78" s="13">
        <v>10.00189688355057</v>
      </c>
      <c r="M78" s="13"/>
      <c r="N78" s="13">
        <v>56.932364054495778</v>
      </c>
      <c r="O78" s="13">
        <v>61.719329199103719</v>
      </c>
      <c r="P78" s="38"/>
    </row>
    <row r="79" spans="1:16" ht="12.5" x14ac:dyDescent="0.25">
      <c r="A79" s="7"/>
      <c r="B79" s="10"/>
      <c r="C79" s="11" t="s">
        <v>22</v>
      </c>
      <c r="D79" s="44">
        <v>825080</v>
      </c>
      <c r="E79" s="45">
        <v>8247291</v>
      </c>
      <c r="F79" s="44">
        <v>2038046</v>
      </c>
      <c r="G79" s="44"/>
      <c r="H79" s="46">
        <f t="shared" si="6"/>
        <v>11110417</v>
      </c>
      <c r="I79" s="46">
        <f t="shared" si="7"/>
        <v>10285337</v>
      </c>
      <c r="J79" s="13">
        <v>4.5625646194084766</v>
      </c>
      <c r="K79" s="13">
        <v>45.60624196752552</v>
      </c>
      <c r="L79" s="13">
        <v>11.270078746699674</v>
      </c>
      <c r="M79" s="13"/>
      <c r="N79" s="13">
        <v>56.876320714225194</v>
      </c>
      <c r="O79" s="13">
        <v>61.438885333633671</v>
      </c>
      <c r="P79" s="38"/>
    </row>
    <row r="80" spans="1:16" ht="13" thickBot="1" x14ac:dyDescent="0.3">
      <c r="A80" s="7"/>
      <c r="B80" s="14"/>
      <c r="C80" s="15" t="s">
        <v>23</v>
      </c>
      <c r="D80" s="42">
        <v>1270825</v>
      </c>
      <c r="E80" s="41">
        <v>7885665</v>
      </c>
      <c r="F80" s="42">
        <v>2397579</v>
      </c>
      <c r="G80" s="42"/>
      <c r="H80" s="43">
        <f t="shared" si="6"/>
        <v>11554069</v>
      </c>
      <c r="I80" s="43">
        <f t="shared" si="7"/>
        <v>10283244</v>
      </c>
      <c r="J80" s="16">
        <v>7.0214640796163525</v>
      </c>
      <c r="K80" s="16">
        <v>43.56926684743209</v>
      </c>
      <c r="L80" s="16">
        <v>13.246918203956087</v>
      </c>
      <c r="M80" s="16"/>
      <c r="N80" s="16">
        <v>56.816185051388175</v>
      </c>
      <c r="O80" s="16">
        <v>63.837649131004525</v>
      </c>
      <c r="P80" s="38"/>
    </row>
    <row r="81" spans="1:16" ht="12.5" x14ac:dyDescent="0.25">
      <c r="A81" s="7"/>
      <c r="B81" s="8">
        <v>2016</v>
      </c>
      <c r="C81" s="8" t="s">
        <v>12</v>
      </c>
      <c r="D81" s="47">
        <v>1261412</v>
      </c>
      <c r="E81" s="48">
        <v>7801996</v>
      </c>
      <c r="F81" s="47">
        <v>2620047</v>
      </c>
      <c r="G81" s="47"/>
      <c r="H81" s="49">
        <f t="shared" si="6"/>
        <v>11683455</v>
      </c>
      <c r="I81" s="49">
        <f t="shared" si="7"/>
        <v>10422043</v>
      </c>
      <c r="J81" s="9">
        <v>6.9635093600340978</v>
      </c>
      <c r="K81" s="9">
        <v>43.070204003885003</v>
      </c>
      <c r="L81" s="9">
        <v>14.463729382810103</v>
      </c>
      <c r="M81" s="9"/>
      <c r="N81" s="9">
        <v>57.533933386695104</v>
      </c>
      <c r="O81" s="9">
        <v>64.497442746729206</v>
      </c>
      <c r="P81" s="38"/>
    </row>
    <row r="82" spans="1:16" ht="12.5" x14ac:dyDescent="0.25">
      <c r="A82" s="7"/>
      <c r="B82" s="10"/>
      <c r="C82" s="11" t="s">
        <v>13</v>
      </c>
      <c r="D82" s="44">
        <v>1184571</v>
      </c>
      <c r="E82" s="45">
        <v>7619101</v>
      </c>
      <c r="F82" s="44">
        <v>2839379</v>
      </c>
      <c r="G82" s="44"/>
      <c r="H82" s="46">
        <f t="shared" si="6"/>
        <v>11643051</v>
      </c>
      <c r="I82" s="46">
        <f t="shared" si="7"/>
        <v>10458480</v>
      </c>
      <c r="J82" s="13">
        <v>6.5337406985728546</v>
      </c>
      <c r="K82" s="13">
        <v>42.024691040247596</v>
      </c>
      <c r="L82" s="13">
        <v>15.661168584215799</v>
      </c>
      <c r="M82" s="13"/>
      <c r="N82" s="13">
        <v>57.685859624463397</v>
      </c>
      <c r="O82" s="13">
        <v>64.219600323036246</v>
      </c>
      <c r="P82" s="38"/>
    </row>
    <row r="83" spans="1:16" ht="12.5" x14ac:dyDescent="0.25">
      <c r="A83" s="7"/>
      <c r="B83" s="10"/>
      <c r="C83" s="11" t="s">
        <v>14</v>
      </c>
      <c r="D83" s="44">
        <v>1148689</v>
      </c>
      <c r="E83" s="45">
        <v>7596968</v>
      </c>
      <c r="F83" s="44">
        <v>3052600</v>
      </c>
      <c r="G83" s="44"/>
      <c r="H83" s="46">
        <f t="shared" si="6"/>
        <v>11798257</v>
      </c>
      <c r="I83" s="46">
        <f t="shared" si="7"/>
        <v>10649568</v>
      </c>
      <c r="J83" s="13">
        <v>6.3304293971599748</v>
      </c>
      <c r="K83" s="13">
        <v>41.866919206576902</v>
      </c>
      <c r="L83" s="13">
        <v>16.822890075355939</v>
      </c>
      <c r="M83" s="13"/>
      <c r="N83" s="13">
        <v>58.689809281932838</v>
      </c>
      <c r="O83" s="13">
        <v>65.020238679092813</v>
      </c>
      <c r="P83" s="38"/>
    </row>
    <row r="84" spans="1:16" ht="12.5" x14ac:dyDescent="0.25">
      <c r="A84" s="7"/>
      <c r="B84" s="11"/>
      <c r="C84" s="11" t="s">
        <v>15</v>
      </c>
      <c r="D84" s="44">
        <v>1100447</v>
      </c>
      <c r="E84" s="45">
        <v>7303063</v>
      </c>
      <c r="F84" s="44">
        <v>3406766</v>
      </c>
      <c r="G84" s="44"/>
      <c r="H84" s="46">
        <f t="shared" ref="H84:H90" si="8">+D84+E84+F84</f>
        <v>11810276</v>
      </c>
      <c r="I84" s="46">
        <f t="shared" ref="I84:I90" si="9">+E84+F84</f>
        <v>10709829</v>
      </c>
      <c r="J84" s="13">
        <v>6.0594061292261809</v>
      </c>
      <c r="K84" s="13">
        <v>40.212954103491526</v>
      </c>
      <c r="L84" s="13">
        <v>18.75872148430534</v>
      </c>
      <c r="M84" s="13"/>
      <c r="N84" s="13">
        <v>58.971675587796867</v>
      </c>
      <c r="O84" s="13">
        <v>65.031081717023056</v>
      </c>
      <c r="P84" s="38"/>
    </row>
    <row r="85" spans="1:16" ht="12.5" x14ac:dyDescent="0.25">
      <c r="A85" s="7"/>
      <c r="B85" s="10"/>
      <c r="C85" s="11" t="s">
        <v>16</v>
      </c>
      <c r="D85" s="44">
        <v>1060664</v>
      </c>
      <c r="E85" s="45">
        <v>7354240</v>
      </c>
      <c r="F85" s="44">
        <v>3687607</v>
      </c>
      <c r="G85" s="44"/>
      <c r="H85" s="46">
        <f t="shared" si="8"/>
        <v>12102511</v>
      </c>
      <c r="I85" s="46">
        <f t="shared" si="9"/>
        <v>11041847</v>
      </c>
      <c r="J85" s="13">
        <v>5.8353820911022316</v>
      </c>
      <c r="K85" s="13">
        <v>40.460315792435374</v>
      </c>
      <c r="L85" s="13">
        <v>20.287853501979161</v>
      </c>
      <c r="M85" s="13"/>
      <c r="N85" s="13">
        <v>60.748169294414538</v>
      </c>
      <c r="O85" s="13">
        <v>66.58355138551677</v>
      </c>
      <c r="P85" s="38"/>
    </row>
    <row r="86" spans="1:16" ht="12.5" x14ac:dyDescent="0.25">
      <c r="A86" s="7"/>
      <c r="B86" s="10"/>
      <c r="C86" s="11" t="s">
        <v>17</v>
      </c>
      <c r="D86" s="44">
        <v>995519</v>
      </c>
      <c r="E86" s="45">
        <v>7349169</v>
      </c>
      <c r="F86" s="44">
        <v>4033779</v>
      </c>
      <c r="G86" s="44"/>
      <c r="H86" s="46">
        <f t="shared" si="8"/>
        <v>12378467</v>
      </c>
      <c r="I86" s="46">
        <f t="shared" si="9"/>
        <v>11382948</v>
      </c>
      <c r="J86" s="13">
        <v>5.4723249114825032</v>
      </c>
      <c r="K86" s="13">
        <v>40.398064323629136</v>
      </c>
      <c r="L86" s="13">
        <v>22.173508802056997</v>
      </c>
      <c r="M86" s="13"/>
      <c r="N86" s="13">
        <v>62.571573125686129</v>
      </c>
      <c r="O86" s="13">
        <v>68.043898037168631</v>
      </c>
      <c r="P86" s="38"/>
    </row>
    <row r="87" spans="1:16" ht="12.5" x14ac:dyDescent="0.25">
      <c r="A87" s="7"/>
      <c r="B87" s="10"/>
      <c r="C87" s="11" t="s">
        <v>18</v>
      </c>
      <c r="D87" s="44">
        <v>944233</v>
      </c>
      <c r="E87" s="45">
        <v>7467274</v>
      </c>
      <c r="F87" s="44">
        <v>4354678</v>
      </c>
      <c r="G87" s="44"/>
      <c r="H87" s="46">
        <f t="shared" si="8"/>
        <v>12766185</v>
      </c>
      <c r="I87" s="46">
        <f t="shared" si="9"/>
        <v>11821952</v>
      </c>
      <c r="J87" s="13">
        <v>5.1860835380185808</v>
      </c>
      <c r="K87" s="13">
        <v>41.013083386488461</v>
      </c>
      <c r="L87" s="13">
        <v>23.917532949146743</v>
      </c>
      <c r="M87" s="13"/>
      <c r="N87" s="13">
        <v>64.930616335635207</v>
      </c>
      <c r="O87" s="13">
        <v>70.116699873653786</v>
      </c>
      <c r="P87" s="38"/>
    </row>
    <row r="88" spans="1:16" ht="12.5" x14ac:dyDescent="0.25">
      <c r="A88" s="7"/>
      <c r="B88" s="10"/>
      <c r="C88" s="11" t="s">
        <v>19</v>
      </c>
      <c r="D88" s="44">
        <v>908163</v>
      </c>
      <c r="E88" s="45">
        <v>7533107</v>
      </c>
      <c r="F88" s="44">
        <v>4724916</v>
      </c>
      <c r="G88" s="44"/>
      <c r="H88" s="46">
        <f t="shared" si="8"/>
        <v>13166186</v>
      </c>
      <c r="I88" s="46">
        <f t="shared" si="9"/>
        <v>12258023</v>
      </c>
      <c r="J88" s="13">
        <v>4.9838211743230678</v>
      </c>
      <c r="K88" s="13">
        <v>41.340219955053577</v>
      </c>
      <c r="L88" s="13">
        <v>25.929416203586637</v>
      </c>
      <c r="M88" s="13"/>
      <c r="N88" s="13">
        <v>67.269636158640211</v>
      </c>
      <c r="O88" s="13">
        <v>72.253457332963279</v>
      </c>
      <c r="P88" s="38"/>
    </row>
    <row r="89" spans="1:16" ht="12.5" x14ac:dyDescent="0.25">
      <c r="A89" s="7"/>
      <c r="B89" s="11"/>
      <c r="C89" s="11" t="s">
        <v>20</v>
      </c>
      <c r="D89" s="44">
        <v>872715</v>
      </c>
      <c r="E89" s="45">
        <v>7454574</v>
      </c>
      <c r="F89" s="44">
        <v>4994696</v>
      </c>
      <c r="G89" s="44"/>
      <c r="H89" s="46">
        <f t="shared" si="8"/>
        <v>13321985</v>
      </c>
      <c r="I89" s="46">
        <f t="shared" si="9"/>
        <v>12449270</v>
      </c>
      <c r="J89" s="13">
        <v>4.7853058597234464</v>
      </c>
      <c r="K89" s="13">
        <v>40.875218878949084</v>
      </c>
      <c r="L89" s="13">
        <v>27.38711725630619</v>
      </c>
      <c r="M89" s="13"/>
      <c r="N89" s="13">
        <v>68.262336135255282</v>
      </c>
      <c r="O89" s="13">
        <v>73.047641994978719</v>
      </c>
      <c r="P89" s="38"/>
    </row>
    <row r="90" spans="1:16" ht="12.5" x14ac:dyDescent="0.25">
      <c r="A90" s="7"/>
      <c r="B90" s="10"/>
      <c r="C90" s="11" t="s">
        <v>21</v>
      </c>
      <c r="D90" s="44">
        <v>843240</v>
      </c>
      <c r="E90" s="45">
        <v>7253935</v>
      </c>
      <c r="F90" s="44">
        <v>5257295</v>
      </c>
      <c r="G90" s="44"/>
      <c r="H90" s="46">
        <f t="shared" si="8"/>
        <v>13354470</v>
      </c>
      <c r="I90" s="46">
        <f t="shared" si="9"/>
        <v>12511230</v>
      </c>
      <c r="J90" s="13">
        <v>4.6198446848145593</v>
      </c>
      <c r="K90" s="13">
        <v>39.742010641976542</v>
      </c>
      <c r="L90" s="13">
        <v>28.803052941335988</v>
      </c>
      <c r="M90" s="13"/>
      <c r="N90" s="13">
        <v>68.545063583312526</v>
      </c>
      <c r="O90" s="13">
        <v>73.164908268127093</v>
      </c>
      <c r="P90" s="38"/>
    </row>
    <row r="91" spans="1:16" ht="12.5" x14ac:dyDescent="0.25">
      <c r="A91" s="7"/>
      <c r="B91" s="11"/>
      <c r="C91" s="11" t="s">
        <v>22</v>
      </c>
      <c r="D91" s="44">
        <v>743873</v>
      </c>
      <c r="E91" s="45">
        <v>7232430</v>
      </c>
      <c r="F91" s="44">
        <v>5639650</v>
      </c>
      <c r="G91" s="44"/>
      <c r="H91" s="46">
        <f t="shared" ref="H91:H95" si="10">+D91+E91+F91</f>
        <v>13615953</v>
      </c>
      <c r="I91" s="46">
        <f t="shared" ref="I91:I95" si="11">+E91+F91</f>
        <v>12872080</v>
      </c>
      <c r="J91" s="13">
        <v>4.072060162297201</v>
      </c>
      <c r="K91" s="13">
        <v>39.591287867153596</v>
      </c>
      <c r="L91" s="13">
        <v>30.872197397001116</v>
      </c>
      <c r="M91" s="13"/>
      <c r="N91" s="13">
        <v>70.463485264154713</v>
      </c>
      <c r="O91" s="13">
        <v>74.535545426451918</v>
      </c>
      <c r="P91" s="38"/>
    </row>
    <row r="92" spans="1:16" ht="13" thickBot="1" x14ac:dyDescent="0.3">
      <c r="A92" s="7"/>
      <c r="B92" s="14"/>
      <c r="C92" s="15" t="s">
        <v>23</v>
      </c>
      <c r="D92" s="42">
        <v>730115</v>
      </c>
      <c r="E92" s="41">
        <v>6924263</v>
      </c>
      <c r="F92" s="42">
        <v>6290876</v>
      </c>
      <c r="G92" s="42"/>
      <c r="H92" s="43">
        <f t="shared" si="10"/>
        <v>13945254</v>
      </c>
      <c r="I92" s="43">
        <f t="shared" si="11"/>
        <v>13215139</v>
      </c>
      <c r="J92" s="16">
        <v>3.9934309110307726</v>
      </c>
      <c r="K92" s="16">
        <v>37.872891120312104</v>
      </c>
      <c r="L92" s="16">
        <v>34.408522870865035</v>
      </c>
      <c r="M92" s="16"/>
      <c r="N92" s="16">
        <v>72.281413991177146</v>
      </c>
      <c r="O92" s="16">
        <v>76.274844902207903</v>
      </c>
      <c r="P92" s="38"/>
    </row>
    <row r="93" spans="1:16" ht="12.5" x14ac:dyDescent="0.25">
      <c r="A93" s="7"/>
      <c r="B93" s="8">
        <v>2017</v>
      </c>
      <c r="C93" s="8" t="s">
        <v>12</v>
      </c>
      <c r="D93" s="47">
        <v>730692</v>
      </c>
      <c r="E93" s="48">
        <v>6808655</v>
      </c>
      <c r="F93" s="47">
        <v>6504059</v>
      </c>
      <c r="G93" s="47"/>
      <c r="H93" s="49">
        <f t="shared" si="10"/>
        <v>14043406</v>
      </c>
      <c r="I93" s="49">
        <f t="shared" si="11"/>
        <v>13312714</v>
      </c>
      <c r="J93" s="9">
        <v>3.9897624098319588</v>
      </c>
      <c r="K93" s="9">
        <v>37.17697166592</v>
      </c>
      <c r="L93" s="9">
        <v>35.513800766299944</v>
      </c>
      <c r="M93" s="9"/>
      <c r="N93" s="9">
        <v>72.690772432219944</v>
      </c>
      <c r="O93" s="9">
        <v>76.680534842051912</v>
      </c>
      <c r="P93" s="38"/>
    </row>
    <row r="94" spans="1:16" ht="12.5" x14ac:dyDescent="0.25">
      <c r="A94" s="7"/>
      <c r="B94" s="10"/>
      <c r="C94" s="11" t="s">
        <v>13</v>
      </c>
      <c r="D94" s="44">
        <v>645598</v>
      </c>
      <c r="E94" s="45">
        <v>6541691</v>
      </c>
      <c r="F94" s="44">
        <v>6918625</v>
      </c>
      <c r="G94" s="44"/>
      <c r="H94" s="46">
        <f t="shared" si="10"/>
        <v>14105914</v>
      </c>
      <c r="I94" s="46">
        <f t="shared" si="11"/>
        <v>13460316</v>
      </c>
      <c r="J94" s="13">
        <v>3.5210895427952509</v>
      </c>
      <c r="K94" s="13">
        <v>35.678362963171828</v>
      </c>
      <c r="L94" s="13">
        <v>37.734159861123786</v>
      </c>
      <c r="M94" s="13"/>
      <c r="N94" s="13">
        <v>73.412522824295621</v>
      </c>
      <c r="O94" s="13">
        <v>76.933612367090859</v>
      </c>
      <c r="P94" s="38"/>
    </row>
    <row r="95" spans="1:16" ht="12.5" x14ac:dyDescent="0.25">
      <c r="A95" s="7"/>
      <c r="B95" s="10"/>
      <c r="C95" s="11" t="s">
        <v>14</v>
      </c>
      <c r="D95" s="44">
        <v>641749</v>
      </c>
      <c r="E95" s="45">
        <v>6356733</v>
      </c>
      <c r="F95" s="44">
        <v>7382833</v>
      </c>
      <c r="G95" s="44"/>
      <c r="H95" s="46">
        <f t="shared" si="10"/>
        <v>14381315</v>
      </c>
      <c r="I95" s="46">
        <f t="shared" si="11"/>
        <v>13739566</v>
      </c>
      <c r="J95" s="13">
        <v>3.4960921813760195</v>
      </c>
      <c r="K95" s="13">
        <v>34.629932482006097</v>
      </c>
      <c r="L95" s="13">
        <v>40.219875259182118</v>
      </c>
      <c r="M95" s="13"/>
      <c r="N95" s="13">
        <v>74.849807741188215</v>
      </c>
      <c r="O95" s="13">
        <v>78.345899922564229</v>
      </c>
      <c r="P95" s="38"/>
    </row>
    <row r="96" spans="1:16" ht="12.5" x14ac:dyDescent="0.25">
      <c r="A96" s="7"/>
      <c r="B96" s="11"/>
      <c r="C96" s="11" t="s">
        <v>15</v>
      </c>
      <c r="D96" s="44">
        <v>616213</v>
      </c>
      <c r="E96" s="45">
        <v>6122335</v>
      </c>
      <c r="F96" s="44">
        <v>7679019</v>
      </c>
      <c r="G96" s="44"/>
      <c r="H96" s="46">
        <f t="shared" ref="H96:H107" si="12">+D96+E96+F96</f>
        <v>14417567</v>
      </c>
      <c r="I96" s="46">
        <f t="shared" ref="I96:I107" si="13">+E96+F96</f>
        <v>13801354</v>
      </c>
      <c r="J96" s="13">
        <v>3.3531414999941913</v>
      </c>
      <c r="K96" s="13">
        <v>33.314869315264261</v>
      </c>
      <c r="L96" s="13">
        <v>41.785611936365989</v>
      </c>
      <c r="M96" s="13"/>
      <c r="N96" s="13">
        <v>75.100481251630242</v>
      </c>
      <c r="O96" s="13">
        <v>78.453622751624437</v>
      </c>
      <c r="P96" s="38"/>
    </row>
    <row r="97" spans="1:16" ht="12.5" x14ac:dyDescent="0.25">
      <c r="A97" s="7"/>
      <c r="B97" s="10"/>
      <c r="C97" s="11" t="s">
        <v>16</v>
      </c>
      <c r="D97" s="44">
        <v>614412</v>
      </c>
      <c r="E97" s="45">
        <v>6035420</v>
      </c>
      <c r="F97" s="44">
        <v>7933627</v>
      </c>
      <c r="G97" s="44"/>
      <c r="H97" s="46">
        <f t="shared" si="12"/>
        <v>14583459</v>
      </c>
      <c r="I97" s="46">
        <f t="shared" si="13"/>
        <v>13969047</v>
      </c>
      <c r="J97" s="13">
        <v>3.3395244773626014</v>
      </c>
      <c r="K97" s="13">
        <v>32.804425729256252</v>
      </c>
      <c r="L97" s="13">
        <v>43.121784015879932</v>
      </c>
      <c r="M97" s="13"/>
      <c r="N97" s="13">
        <v>75.926209745136191</v>
      </c>
      <c r="O97" s="13">
        <v>79.265734222498779</v>
      </c>
      <c r="P97" s="38"/>
    </row>
    <row r="98" spans="1:16" ht="12.5" x14ac:dyDescent="0.25">
      <c r="A98" s="7"/>
      <c r="B98" s="10"/>
      <c r="C98" s="11" t="s">
        <v>17</v>
      </c>
      <c r="D98" s="44">
        <v>528483</v>
      </c>
      <c r="E98" s="45">
        <v>5738255</v>
      </c>
      <c r="F98" s="44">
        <v>8328826</v>
      </c>
      <c r="G98" s="44"/>
      <c r="H98" s="46">
        <f t="shared" si="12"/>
        <v>14595564</v>
      </c>
      <c r="I98" s="46">
        <f t="shared" si="13"/>
        <v>14067081</v>
      </c>
      <c r="J98" s="13">
        <v>2.8691975196306112</v>
      </c>
      <c r="K98" s="13">
        <v>31.153673841936172</v>
      </c>
      <c r="L98" s="13">
        <v>45.218194153142008</v>
      </c>
      <c r="M98" s="13"/>
      <c r="N98" s="13">
        <v>76.371867995078176</v>
      </c>
      <c r="O98" s="13">
        <v>79.241065514708794</v>
      </c>
      <c r="P98" s="38"/>
    </row>
    <row r="99" spans="1:16" ht="12.5" x14ac:dyDescent="0.25">
      <c r="A99" s="7"/>
      <c r="B99" s="11"/>
      <c r="C99" s="11" t="s">
        <v>18</v>
      </c>
      <c r="D99" s="44">
        <v>521945</v>
      </c>
      <c r="E99" s="45">
        <v>5624783</v>
      </c>
      <c r="F99" s="44">
        <v>8753354</v>
      </c>
      <c r="G99" s="44"/>
      <c r="H99" s="46">
        <f t="shared" si="12"/>
        <v>14900082</v>
      </c>
      <c r="I99" s="46">
        <f t="shared" si="13"/>
        <v>14378137</v>
      </c>
      <c r="J99" s="13">
        <v>2.8294492151984336</v>
      </c>
      <c r="K99" s="13">
        <v>30.491790983746355</v>
      </c>
      <c r="L99" s="13">
        <v>47.451686682800052</v>
      </c>
      <c r="M99" s="13"/>
      <c r="N99" s="13">
        <v>77.943477666546414</v>
      </c>
      <c r="O99" s="13">
        <v>80.772926881744837</v>
      </c>
      <c r="P99" s="38"/>
    </row>
    <row r="100" spans="1:16" ht="12.5" x14ac:dyDescent="0.25">
      <c r="A100" s="7"/>
      <c r="B100" s="10"/>
      <c r="C100" s="11" t="s">
        <v>19</v>
      </c>
      <c r="D100" s="44">
        <v>513927</v>
      </c>
      <c r="E100" s="45">
        <v>5698510</v>
      </c>
      <c r="F100" s="44">
        <v>9067961</v>
      </c>
      <c r="G100" s="44"/>
      <c r="H100" s="46">
        <f t="shared" si="12"/>
        <v>15280398</v>
      </c>
      <c r="I100" s="46">
        <f t="shared" si="13"/>
        <v>14766471</v>
      </c>
      <c r="J100" s="13">
        <v>2.7818090218021867</v>
      </c>
      <c r="K100" s="13">
        <v>30.845171646615142</v>
      </c>
      <c r="L100" s="13">
        <v>49.083499639346407</v>
      </c>
      <c r="M100" s="13"/>
      <c r="N100" s="13">
        <v>79.928671285961542</v>
      </c>
      <c r="O100" s="13">
        <v>82.710480307763731</v>
      </c>
      <c r="P100" s="38"/>
    </row>
    <row r="101" spans="1:16" ht="12.5" x14ac:dyDescent="0.25">
      <c r="A101" s="7"/>
      <c r="B101" s="10"/>
      <c r="C101" s="11" t="s">
        <v>20</v>
      </c>
      <c r="D101" s="44">
        <v>534119</v>
      </c>
      <c r="E101" s="45">
        <v>5791530</v>
      </c>
      <c r="F101" s="44">
        <v>9094599</v>
      </c>
      <c r="G101" s="44"/>
      <c r="H101" s="46">
        <f t="shared" si="12"/>
        <v>15420248</v>
      </c>
      <c r="I101" s="46">
        <f t="shared" si="13"/>
        <v>14886129</v>
      </c>
      <c r="J101" s="13">
        <v>2.8867793761408493</v>
      </c>
      <c r="K101" s="13">
        <v>31.30176863264743</v>
      </c>
      <c r="L101" s="13">
        <v>49.154029022504702</v>
      </c>
      <c r="M101" s="13"/>
      <c r="N101" s="13">
        <v>80.455797655152139</v>
      </c>
      <c r="O101" s="13">
        <v>83.342577031292976</v>
      </c>
      <c r="P101" s="38"/>
    </row>
    <row r="102" spans="1:16" ht="12.5" x14ac:dyDescent="0.25">
      <c r="A102" s="7"/>
      <c r="B102" s="11"/>
      <c r="C102" s="11" t="s">
        <v>21</v>
      </c>
      <c r="D102" s="44">
        <v>373844</v>
      </c>
      <c r="E102" s="45">
        <v>5550215</v>
      </c>
      <c r="F102" s="44">
        <v>9822228</v>
      </c>
      <c r="G102" s="44"/>
      <c r="H102" s="46">
        <f t="shared" si="12"/>
        <v>15746287</v>
      </c>
      <c r="I102" s="46">
        <f t="shared" si="13"/>
        <v>15372443</v>
      </c>
      <c r="J102" s="13">
        <v>2.017514403589479</v>
      </c>
      <c r="K102" s="13">
        <v>29.952704083838121</v>
      </c>
      <c r="L102" s="13">
        <v>53.007367953852089</v>
      </c>
      <c r="M102" s="13"/>
      <c r="N102" s="13">
        <v>82.96007203769021</v>
      </c>
      <c r="O102" s="13">
        <v>84.977586441279684</v>
      </c>
      <c r="P102" s="38"/>
    </row>
    <row r="103" spans="1:16" ht="12.5" x14ac:dyDescent="0.25">
      <c r="A103" s="7"/>
      <c r="B103" s="10"/>
      <c r="C103" s="11" t="s">
        <v>22</v>
      </c>
      <c r="D103" s="44">
        <v>341292</v>
      </c>
      <c r="E103" s="45">
        <v>5728989</v>
      </c>
      <c r="F103" s="44">
        <v>10095980</v>
      </c>
      <c r="G103" s="44"/>
      <c r="H103" s="46">
        <f t="shared" si="12"/>
        <v>16166261</v>
      </c>
      <c r="I103" s="46">
        <f t="shared" si="13"/>
        <v>15824969</v>
      </c>
      <c r="J103" s="13">
        <v>1.8390941770176996</v>
      </c>
      <c r="K103" s="13">
        <v>30.87136619111627</v>
      </c>
      <c r="L103" s="13">
        <v>54.403437611450471</v>
      </c>
      <c r="M103" s="13"/>
      <c r="N103" s="13">
        <v>85.274803802566737</v>
      </c>
      <c r="O103" s="13">
        <v>87.113897979584436</v>
      </c>
      <c r="P103" s="38"/>
    </row>
    <row r="104" spans="1:16" ht="13" thickBot="1" x14ac:dyDescent="0.3">
      <c r="A104" s="7"/>
      <c r="B104" s="14"/>
      <c r="C104" s="15" t="s">
        <v>23</v>
      </c>
      <c r="D104" s="42">
        <v>368480</v>
      </c>
      <c r="E104" s="41">
        <v>5554675</v>
      </c>
      <c r="F104" s="42">
        <v>10768313</v>
      </c>
      <c r="G104" s="42"/>
      <c r="H104" s="43">
        <f t="shared" si="12"/>
        <v>16691468</v>
      </c>
      <c r="I104" s="43">
        <f t="shared" si="13"/>
        <v>16322988</v>
      </c>
      <c r="J104" s="16">
        <v>1.9826423557307937</v>
      </c>
      <c r="K104" s="16">
        <v>29.887467236536438</v>
      </c>
      <c r="L104" s="16">
        <v>57.939951838814942</v>
      </c>
      <c r="M104" s="16"/>
      <c r="N104" s="16">
        <v>87.827419075351372</v>
      </c>
      <c r="O104" s="16">
        <v>89.810061431082175</v>
      </c>
      <c r="P104" s="38"/>
    </row>
    <row r="105" spans="1:16" ht="12.5" x14ac:dyDescent="0.25">
      <c r="A105" s="7"/>
      <c r="B105" s="8">
        <v>2018</v>
      </c>
      <c r="C105" s="8" t="s">
        <v>12</v>
      </c>
      <c r="D105" s="47">
        <v>414103</v>
      </c>
      <c r="E105" s="48">
        <v>5295735</v>
      </c>
      <c r="F105" s="47">
        <v>10927026</v>
      </c>
      <c r="G105" s="47"/>
      <c r="H105" s="49">
        <f t="shared" si="12"/>
        <v>16636864</v>
      </c>
      <c r="I105" s="49">
        <f t="shared" si="13"/>
        <v>16222761</v>
      </c>
      <c r="J105" s="9">
        <v>2.2248072856135197</v>
      </c>
      <c r="K105" s="9">
        <v>28.451833989800878</v>
      </c>
      <c r="L105" s="9">
        <v>58.706474125732868</v>
      </c>
      <c r="M105" s="9"/>
      <c r="N105" s="9">
        <v>87.158308115533742</v>
      </c>
      <c r="O105" s="9">
        <v>89.383115401147265</v>
      </c>
      <c r="P105" s="38"/>
    </row>
    <row r="106" spans="1:16" ht="12.5" x14ac:dyDescent="0.25">
      <c r="A106" s="7"/>
      <c r="B106" s="10"/>
      <c r="C106" s="11" t="s">
        <v>13</v>
      </c>
      <c r="D106" s="44">
        <v>460041</v>
      </c>
      <c r="E106" s="45">
        <v>4913082</v>
      </c>
      <c r="F106" s="44">
        <v>11654668</v>
      </c>
      <c r="G106" s="44"/>
      <c r="H106" s="46">
        <f t="shared" si="12"/>
        <v>17027791</v>
      </c>
      <c r="I106" s="46">
        <f t="shared" si="13"/>
        <v>16567750</v>
      </c>
      <c r="J106" s="13">
        <v>2.4679427607044526</v>
      </c>
      <c r="K106" s="13">
        <v>26.356792448167347</v>
      </c>
      <c r="L106" s="13">
        <v>62.522804530495854</v>
      </c>
      <c r="M106" s="13"/>
      <c r="N106" s="13">
        <v>88.879596978663201</v>
      </c>
      <c r="O106" s="13">
        <v>91.347539739367647</v>
      </c>
      <c r="P106" s="38"/>
    </row>
    <row r="107" spans="1:16" ht="12.5" x14ac:dyDescent="0.25">
      <c r="A107" s="7"/>
      <c r="B107" s="10"/>
      <c r="C107" s="11" t="s">
        <v>14</v>
      </c>
      <c r="D107" s="44">
        <v>417650</v>
      </c>
      <c r="E107" s="45">
        <v>4533544</v>
      </c>
      <c r="F107" s="44">
        <v>12398409</v>
      </c>
      <c r="G107" s="44"/>
      <c r="H107" s="46">
        <f t="shared" si="12"/>
        <v>17349603</v>
      </c>
      <c r="I107" s="46">
        <f t="shared" si="13"/>
        <v>16931953</v>
      </c>
      <c r="J107" s="13">
        <v>2.2372087562577652</v>
      </c>
      <c r="K107" s="13">
        <v>24.284650625355809</v>
      </c>
      <c r="L107" s="13">
        <v>66.414052863558197</v>
      </c>
      <c r="M107" s="13"/>
      <c r="N107" s="13">
        <v>90.698703488914006</v>
      </c>
      <c r="O107" s="13">
        <v>92.935912245171778</v>
      </c>
      <c r="P107" s="38"/>
    </row>
    <row r="108" spans="1:16" ht="12.5" x14ac:dyDescent="0.25">
      <c r="A108" s="7"/>
      <c r="B108" s="11"/>
      <c r="C108" s="11" t="s">
        <v>15</v>
      </c>
      <c r="D108" s="44">
        <v>413105</v>
      </c>
      <c r="E108" s="45">
        <v>4468022</v>
      </c>
      <c r="F108" s="44">
        <v>12686582</v>
      </c>
      <c r="G108" s="44"/>
      <c r="H108" s="46">
        <f t="shared" ref="H108:H119" si="14">+D108+E108+F108</f>
        <v>17567709</v>
      </c>
      <c r="I108" s="46">
        <f t="shared" ref="I108:I119" si="15">+E108+F108</f>
        <v>17154604</v>
      </c>
      <c r="J108" s="13">
        <v>2.2095860123362856</v>
      </c>
      <c r="K108" s="13">
        <v>23.898231476285194</v>
      </c>
      <c r="L108" s="13">
        <v>67.857068134148207</v>
      </c>
      <c r="M108" s="13"/>
      <c r="N108" s="13">
        <v>91.755299610433397</v>
      </c>
      <c r="O108" s="13">
        <v>93.964885622769685</v>
      </c>
      <c r="P108" s="38"/>
    </row>
    <row r="109" spans="1:16" ht="12.5" x14ac:dyDescent="0.25">
      <c r="A109" s="7"/>
      <c r="B109" s="10"/>
      <c r="C109" s="11" t="s">
        <v>16</v>
      </c>
      <c r="D109" s="44">
        <v>403900</v>
      </c>
      <c r="E109" s="45">
        <v>4412323</v>
      </c>
      <c r="F109" s="44">
        <v>12924861</v>
      </c>
      <c r="G109" s="44"/>
      <c r="H109" s="46">
        <f t="shared" si="14"/>
        <v>17741084</v>
      </c>
      <c r="I109" s="46">
        <f t="shared" si="15"/>
        <v>17337184</v>
      </c>
      <c r="J109" s="13">
        <v>2.1571567371045144</v>
      </c>
      <c r="K109" s="13">
        <v>23.565417889901468</v>
      </c>
      <c r="L109" s="13">
        <v>69.029341377294855</v>
      </c>
      <c r="M109" s="13"/>
      <c r="N109" s="13">
        <v>92.594759267196324</v>
      </c>
      <c r="O109" s="13">
        <v>94.751916004300838</v>
      </c>
      <c r="P109" s="38"/>
    </row>
    <row r="110" spans="1:16" ht="12.5" x14ac:dyDescent="0.25">
      <c r="A110" s="7"/>
      <c r="B110" s="10"/>
      <c r="C110" s="11" t="s">
        <v>17</v>
      </c>
      <c r="D110" s="44">
        <v>405188</v>
      </c>
      <c r="E110" s="45">
        <v>4339099</v>
      </c>
      <c r="F110" s="44">
        <v>13068827</v>
      </c>
      <c r="G110" s="44"/>
      <c r="H110" s="46">
        <f t="shared" si="14"/>
        <v>17813114</v>
      </c>
      <c r="I110" s="46">
        <f t="shared" si="15"/>
        <v>17407926</v>
      </c>
      <c r="J110" s="13">
        <v>2.1608407476666396</v>
      </c>
      <c r="K110" s="13">
        <v>23.140127366455989</v>
      </c>
      <c r="L110" s="13">
        <v>69.695188173899453</v>
      </c>
      <c r="M110" s="13"/>
      <c r="N110" s="13">
        <v>92.835315540355438</v>
      </c>
      <c r="O110" s="13">
        <v>94.996156288022078</v>
      </c>
      <c r="P110" s="38"/>
    </row>
    <row r="111" spans="1:16" ht="12.5" x14ac:dyDescent="0.25">
      <c r="A111" s="7"/>
      <c r="B111" s="11"/>
      <c r="C111" s="11" t="s">
        <v>18</v>
      </c>
      <c r="D111" s="44">
        <v>397830</v>
      </c>
      <c r="E111" s="45">
        <v>4210861</v>
      </c>
      <c r="F111" s="44">
        <v>13261740</v>
      </c>
      <c r="G111" s="44"/>
      <c r="H111" s="46">
        <f t="shared" si="14"/>
        <v>17870431</v>
      </c>
      <c r="I111" s="46">
        <f t="shared" si="15"/>
        <v>17472601</v>
      </c>
      <c r="J111" s="13">
        <v>2.1182515070782455</v>
      </c>
      <c r="K111" s="13">
        <v>22.420789431030862</v>
      </c>
      <c r="L111" s="13">
        <v>70.612323709825432</v>
      </c>
      <c r="M111" s="13"/>
      <c r="N111" s="13">
        <v>93.033113140856301</v>
      </c>
      <c r="O111" s="13">
        <v>95.151364647934543</v>
      </c>
      <c r="P111" s="38"/>
    </row>
    <row r="112" spans="1:16" ht="12.5" x14ac:dyDescent="0.25">
      <c r="A112" s="7"/>
      <c r="B112" s="10"/>
      <c r="C112" s="11" t="s">
        <v>19</v>
      </c>
      <c r="D112" s="44">
        <v>396861</v>
      </c>
      <c r="E112" s="45">
        <v>4126465</v>
      </c>
      <c r="F112" s="44">
        <v>13543905</v>
      </c>
      <c r="G112" s="44"/>
      <c r="H112" s="46">
        <f t="shared" si="14"/>
        <v>18067231</v>
      </c>
      <c r="I112" s="46">
        <f t="shared" si="15"/>
        <v>17670370</v>
      </c>
      <c r="J112" s="13">
        <v>2.1097612307515519</v>
      </c>
      <c r="K112" s="13">
        <v>21.936788641497156</v>
      </c>
      <c r="L112" s="13">
        <v>72.001042385072097</v>
      </c>
      <c r="M112" s="13"/>
      <c r="N112" s="13">
        <v>93.937831026569256</v>
      </c>
      <c r="O112" s="13">
        <v>96.047592257320815</v>
      </c>
      <c r="P112" s="38"/>
    </row>
    <row r="113" spans="1:16" ht="12.5" x14ac:dyDescent="0.25">
      <c r="A113" s="7"/>
      <c r="B113" s="10"/>
      <c r="C113" s="11" t="s">
        <v>20</v>
      </c>
      <c r="D113" s="44">
        <v>394635</v>
      </c>
      <c r="E113" s="45">
        <v>4007143</v>
      </c>
      <c r="F113" s="44">
        <v>13901645</v>
      </c>
      <c r="G113" s="44"/>
      <c r="H113" s="46">
        <f t="shared" si="14"/>
        <v>18303423</v>
      </c>
      <c r="I113" s="46">
        <f t="shared" si="15"/>
        <v>17908788</v>
      </c>
      <c r="J113" s="13">
        <v>2.094625830552499</v>
      </c>
      <c r="K113" s="13">
        <v>21.268932645400515</v>
      </c>
      <c r="L113" s="13">
        <v>73.786523506964656</v>
      </c>
      <c r="M113" s="13"/>
      <c r="N113" s="13">
        <v>95.055456152365167</v>
      </c>
      <c r="O113" s="13">
        <v>97.150081982917669</v>
      </c>
      <c r="P113" s="38"/>
    </row>
    <row r="114" spans="1:16" ht="12.5" x14ac:dyDescent="0.25">
      <c r="A114" s="7"/>
      <c r="B114" s="11"/>
      <c r="C114" s="11" t="s">
        <v>21</v>
      </c>
      <c r="D114" s="44">
        <v>420645</v>
      </c>
      <c r="E114" s="45">
        <v>4017695</v>
      </c>
      <c r="F114" s="44">
        <v>13966418</v>
      </c>
      <c r="G114" s="44"/>
      <c r="H114" s="46">
        <f t="shared" si="14"/>
        <v>18404758</v>
      </c>
      <c r="I114" s="46">
        <f t="shared" si="15"/>
        <v>17984113</v>
      </c>
      <c r="J114" s="13">
        <v>2.2291722671174865</v>
      </c>
      <c r="K114" s="13">
        <v>21.291431662652808</v>
      </c>
      <c r="L114" s="13">
        <v>74.013839880589273</v>
      </c>
      <c r="M114" s="13"/>
      <c r="N114" s="13">
        <v>95.305271543242085</v>
      </c>
      <c r="O114" s="13">
        <v>97.534443810359562</v>
      </c>
      <c r="P114" s="38"/>
    </row>
    <row r="115" spans="1:16" ht="12.5" x14ac:dyDescent="0.25">
      <c r="A115" s="7"/>
      <c r="B115" s="10"/>
      <c r="C115" s="11" t="s">
        <v>22</v>
      </c>
      <c r="D115" s="44">
        <v>393208</v>
      </c>
      <c r="E115" s="45">
        <v>3732328</v>
      </c>
      <c r="F115" s="44">
        <v>14472517</v>
      </c>
      <c r="G115" s="44"/>
      <c r="H115" s="46">
        <f t="shared" si="14"/>
        <v>18598053</v>
      </c>
      <c r="I115" s="46">
        <f t="shared" si="15"/>
        <v>18204845</v>
      </c>
      <c r="J115" s="13">
        <v>2.0805030813716354</v>
      </c>
      <c r="K115" s="13">
        <v>19.748122888368581</v>
      </c>
      <c r="L115" s="13">
        <v>76.575543258792734</v>
      </c>
      <c r="M115" s="13"/>
      <c r="N115" s="13">
        <v>96.323666147161319</v>
      </c>
      <c r="O115" s="13">
        <v>98.40416922853295</v>
      </c>
      <c r="P115" s="38"/>
    </row>
    <row r="116" spans="1:16" ht="13" thickBot="1" x14ac:dyDescent="0.3">
      <c r="A116" s="7"/>
      <c r="B116" s="14"/>
      <c r="C116" s="15" t="s">
        <v>23</v>
      </c>
      <c r="D116" s="42">
        <v>380406</v>
      </c>
      <c r="E116" s="41">
        <v>3549684</v>
      </c>
      <c r="F116" s="42">
        <v>14559221</v>
      </c>
      <c r="G116" s="42"/>
      <c r="H116" s="43">
        <f t="shared" si="14"/>
        <v>18489311</v>
      </c>
      <c r="I116" s="43">
        <f t="shared" si="15"/>
        <v>18108905</v>
      </c>
      <c r="J116" s="16">
        <v>2.0096136095395525</v>
      </c>
      <c r="K116" s="16">
        <v>18.752315357709389</v>
      </c>
      <c r="L116" s="16">
        <v>76.913636130592195</v>
      </c>
      <c r="M116" s="16"/>
      <c r="N116" s="16">
        <v>95.665951488301587</v>
      </c>
      <c r="O116" s="16">
        <v>97.675565097841144</v>
      </c>
      <c r="P116" s="38"/>
    </row>
    <row r="117" spans="1:16" ht="12.5" x14ac:dyDescent="0.25">
      <c r="A117" s="7"/>
      <c r="B117" s="8">
        <v>2019</v>
      </c>
      <c r="C117" s="8" t="s">
        <v>12</v>
      </c>
      <c r="D117" s="47">
        <v>374839</v>
      </c>
      <c r="E117" s="48">
        <v>3319902</v>
      </c>
      <c r="F117" s="47">
        <v>14902490</v>
      </c>
      <c r="G117" s="47"/>
      <c r="H117" s="49">
        <f t="shared" si="14"/>
        <v>18597231</v>
      </c>
      <c r="I117" s="49">
        <f t="shared" si="15"/>
        <v>18222392</v>
      </c>
      <c r="J117" s="9">
        <v>1.9771072463414672</v>
      </c>
      <c r="K117" s="9">
        <v>17.510990855656772</v>
      </c>
      <c r="L117" s="9">
        <v>78.603936536836486</v>
      </c>
      <c r="M117" s="9"/>
      <c r="N117" s="9">
        <v>96.114927392493257</v>
      </c>
      <c r="O117" s="9">
        <v>98.092034638834718</v>
      </c>
      <c r="P117" s="38"/>
    </row>
    <row r="118" spans="1:16" ht="12.5" x14ac:dyDescent="0.25">
      <c r="A118" s="7"/>
      <c r="B118" s="10"/>
      <c r="C118" s="11" t="s">
        <v>13</v>
      </c>
      <c r="D118" s="44">
        <v>370554</v>
      </c>
      <c r="E118" s="45">
        <v>3304226</v>
      </c>
      <c r="F118" s="44">
        <v>14998081</v>
      </c>
      <c r="G118" s="44"/>
      <c r="H118" s="46">
        <f t="shared" si="14"/>
        <v>18672861</v>
      </c>
      <c r="I118" s="46">
        <f t="shared" si="15"/>
        <v>18302307</v>
      </c>
      <c r="J118" s="13">
        <v>1.9514538160827841</v>
      </c>
      <c r="K118" s="13">
        <v>17.401092517959469</v>
      </c>
      <c r="L118" s="13">
        <v>78.984607915091189</v>
      </c>
      <c r="M118" s="13"/>
      <c r="N118" s="13">
        <v>96.385700433050658</v>
      </c>
      <c r="O118" s="13">
        <v>98.337154249133434</v>
      </c>
      <c r="P118" s="38"/>
    </row>
    <row r="119" spans="1:16" ht="12.5" x14ac:dyDescent="0.25">
      <c r="A119" s="7"/>
      <c r="B119" s="10"/>
      <c r="C119" s="11" t="s">
        <v>14</v>
      </c>
      <c r="D119" s="44">
        <v>372336</v>
      </c>
      <c r="E119" s="45">
        <v>3098535</v>
      </c>
      <c r="F119" s="44">
        <v>15440516</v>
      </c>
      <c r="G119" s="44"/>
      <c r="H119" s="46">
        <f t="shared" si="14"/>
        <v>18911387</v>
      </c>
      <c r="I119" s="46">
        <f t="shared" si="15"/>
        <v>18539051</v>
      </c>
      <c r="J119" s="13">
        <v>1.9577812921482169</v>
      </c>
      <c r="K119" s="13">
        <v>16.292418289035911</v>
      </c>
      <c r="L119" s="13">
        <v>81.187834015285176</v>
      </c>
      <c r="M119" s="13"/>
      <c r="N119" s="13">
        <v>97.480252304321084</v>
      </c>
      <c r="O119" s="13">
        <v>99.438033596469296</v>
      </c>
      <c r="P119" s="38"/>
    </row>
    <row r="120" spans="1:16" ht="12.5" x14ac:dyDescent="0.25">
      <c r="A120" s="7"/>
      <c r="B120" s="11"/>
      <c r="C120" s="11" t="s">
        <v>15</v>
      </c>
      <c r="D120" s="44">
        <v>339814</v>
      </c>
      <c r="E120" s="45">
        <v>2923157</v>
      </c>
      <c r="F120" s="44">
        <v>15652763</v>
      </c>
      <c r="G120" s="44"/>
      <c r="H120" s="46">
        <f t="shared" ref="H120:H131" si="16">+D120+E120+F120</f>
        <v>18915734</v>
      </c>
      <c r="I120" s="46">
        <f t="shared" ref="I120:I131" si="17">+E120+F120</f>
        <v>18575920</v>
      </c>
      <c r="J120" s="13">
        <v>1.7839958592141538</v>
      </c>
      <c r="K120" s="13">
        <v>15.346336477699177</v>
      </c>
      <c r="L120" s="13">
        <v>82.175732539743848</v>
      </c>
      <c r="M120" s="13"/>
      <c r="N120" s="13">
        <v>97.52206901744303</v>
      </c>
      <c r="O120" s="13">
        <v>99.306064876657175</v>
      </c>
      <c r="P120" s="38"/>
    </row>
    <row r="121" spans="1:16" ht="12.5" x14ac:dyDescent="0.25">
      <c r="A121" s="7"/>
      <c r="B121" s="10"/>
      <c r="C121" s="11" t="s">
        <v>16</v>
      </c>
      <c r="D121" s="44">
        <v>325821</v>
      </c>
      <c r="E121" s="45">
        <v>2840589</v>
      </c>
      <c r="F121" s="44">
        <v>15779633</v>
      </c>
      <c r="G121" s="44"/>
      <c r="H121" s="46">
        <f t="shared" si="16"/>
        <v>18946043</v>
      </c>
      <c r="I121" s="46">
        <f t="shared" si="17"/>
        <v>18620222</v>
      </c>
      <c r="J121" s="13">
        <v>1.7078751852071803</v>
      </c>
      <c r="K121" s="13">
        <v>14.889683183319917</v>
      </c>
      <c r="L121" s="13">
        <v>82.713034556938723</v>
      </c>
      <c r="M121" s="13"/>
      <c r="N121" s="13">
        <v>97.60271774025864</v>
      </c>
      <c r="O121" s="13">
        <v>99.310592925465826</v>
      </c>
      <c r="P121" s="38"/>
    </row>
    <row r="122" spans="1:16" ht="12.5" x14ac:dyDescent="0.25">
      <c r="A122" s="7"/>
      <c r="B122" s="10"/>
      <c r="C122" s="11" t="s">
        <v>17</v>
      </c>
      <c r="D122" s="44">
        <v>317096</v>
      </c>
      <c r="E122" s="45">
        <v>2739847</v>
      </c>
      <c r="F122" s="44">
        <v>15883966</v>
      </c>
      <c r="G122" s="44"/>
      <c r="H122" s="46">
        <f t="shared" si="16"/>
        <v>18940909</v>
      </c>
      <c r="I122" s="46">
        <f t="shared" si="17"/>
        <v>18623813</v>
      </c>
      <c r="J122" s="13">
        <v>1.6595614976038346</v>
      </c>
      <c r="K122" s="13">
        <v>14.3393312767281</v>
      </c>
      <c r="L122" s="13">
        <v>83.130718781846483</v>
      </c>
      <c r="M122" s="13"/>
      <c r="N122" s="13">
        <v>97.470050058574586</v>
      </c>
      <c r="O122" s="13">
        <v>99.129611556178418</v>
      </c>
      <c r="P122" s="38"/>
    </row>
    <row r="123" spans="1:16" ht="12.5" x14ac:dyDescent="0.25">
      <c r="A123" s="7"/>
      <c r="B123" s="11"/>
      <c r="C123" s="11" t="s">
        <v>18</v>
      </c>
      <c r="D123" s="44">
        <v>307382</v>
      </c>
      <c r="E123" s="45">
        <v>2682741</v>
      </c>
      <c r="F123" s="44">
        <v>15899566</v>
      </c>
      <c r="G123" s="44"/>
      <c r="H123" s="46">
        <f t="shared" si="16"/>
        <v>18889689</v>
      </c>
      <c r="I123" s="46">
        <f t="shared" si="17"/>
        <v>18582307</v>
      </c>
      <c r="J123" s="13">
        <v>1.6062624842857869</v>
      </c>
      <c r="K123" s="13">
        <v>14.018993380729308</v>
      </c>
      <c r="L123" s="13">
        <v>83.085139605526123</v>
      </c>
      <c r="M123" s="13"/>
      <c r="N123" s="13">
        <v>97.104132986255436</v>
      </c>
      <c r="O123" s="13">
        <v>98.710395470541215</v>
      </c>
      <c r="P123" s="38"/>
    </row>
    <row r="124" spans="1:16" ht="12.5" x14ac:dyDescent="0.25">
      <c r="A124" s="7"/>
      <c r="B124" s="10"/>
      <c r="C124" s="11" t="s">
        <v>19</v>
      </c>
      <c r="D124" s="44">
        <v>297102</v>
      </c>
      <c r="E124" s="45">
        <v>2566192</v>
      </c>
      <c r="F124" s="44">
        <v>15989797</v>
      </c>
      <c r="G124" s="44"/>
      <c r="H124" s="46">
        <f t="shared" si="16"/>
        <v>18853091</v>
      </c>
      <c r="I124" s="46">
        <f t="shared" si="17"/>
        <v>18555989</v>
      </c>
      <c r="J124" s="13">
        <v>1.550173012787839</v>
      </c>
      <c r="K124" s="13">
        <v>13.389480999899193</v>
      </c>
      <c r="L124" s="13">
        <v>83.429097715114509</v>
      </c>
      <c r="M124" s="13"/>
      <c r="N124" s="13">
        <v>96.8185787150137</v>
      </c>
      <c r="O124" s="13">
        <v>98.368751727801538</v>
      </c>
      <c r="P124" s="38"/>
    </row>
    <row r="125" spans="1:16" ht="12.5" x14ac:dyDescent="0.25">
      <c r="A125" s="7"/>
      <c r="B125" s="10"/>
      <c r="C125" s="11" t="s">
        <v>20</v>
      </c>
      <c r="D125" s="44">
        <v>291504</v>
      </c>
      <c r="E125" s="45">
        <v>2532165</v>
      </c>
      <c r="F125" s="44">
        <v>15931990</v>
      </c>
      <c r="G125" s="44"/>
      <c r="H125" s="46">
        <f t="shared" si="16"/>
        <v>18755659</v>
      </c>
      <c r="I125" s="46">
        <f t="shared" si="17"/>
        <v>18464155</v>
      </c>
      <c r="J125" s="13">
        <v>1.5186463113199391</v>
      </c>
      <c r="K125" s="13">
        <v>13.191801954358956</v>
      </c>
      <c r="L125" s="13">
        <v>83.000774759475533</v>
      </c>
      <c r="M125" s="13"/>
      <c r="N125" s="13">
        <v>96.192576713834484</v>
      </c>
      <c r="O125" s="13">
        <v>97.711223025154425</v>
      </c>
      <c r="P125" s="38"/>
    </row>
    <row r="126" spans="1:16" ht="12.5" x14ac:dyDescent="0.25">
      <c r="A126" s="7"/>
      <c r="B126" s="11"/>
      <c r="C126" s="11" t="s">
        <v>21</v>
      </c>
      <c r="D126" s="44">
        <v>274161</v>
      </c>
      <c r="E126" s="45">
        <v>2468569</v>
      </c>
      <c r="F126" s="44">
        <v>15956912</v>
      </c>
      <c r="G126" s="44"/>
      <c r="H126" s="46">
        <f t="shared" si="16"/>
        <v>18699642</v>
      </c>
      <c r="I126" s="46">
        <f t="shared" si="17"/>
        <v>18425481</v>
      </c>
      <c r="J126" s="13">
        <v>1.4261208527244966</v>
      </c>
      <c r="K126" s="13">
        <v>12.840913650334139</v>
      </c>
      <c r="L126" s="13">
        <v>83.004092297189445</v>
      </c>
      <c r="M126" s="13"/>
      <c r="N126" s="13">
        <v>95.845005947523589</v>
      </c>
      <c r="O126" s="13">
        <v>97.271126800248069</v>
      </c>
      <c r="P126" s="38"/>
    </row>
    <row r="127" spans="1:16" ht="12.5" x14ac:dyDescent="0.25">
      <c r="A127" s="7"/>
      <c r="B127" s="10"/>
      <c r="C127" s="11" t="s">
        <v>22</v>
      </c>
      <c r="D127" s="44">
        <v>286046</v>
      </c>
      <c r="E127" s="45">
        <v>2462437</v>
      </c>
      <c r="F127" s="44">
        <v>16182992</v>
      </c>
      <c r="G127" s="44"/>
      <c r="H127" s="46">
        <f t="shared" si="16"/>
        <v>18931475</v>
      </c>
      <c r="I127" s="46">
        <f t="shared" si="17"/>
        <v>18645429</v>
      </c>
      <c r="J127" s="13">
        <v>1.4856827238669623</v>
      </c>
      <c r="K127" s="13">
        <v>12.789551713748107</v>
      </c>
      <c r="L127" s="13">
        <v>84.052186133968874</v>
      </c>
      <c r="M127" s="13"/>
      <c r="N127" s="13">
        <v>96.841737847716985</v>
      </c>
      <c r="O127" s="13">
        <v>98.327420571583943</v>
      </c>
      <c r="P127" s="38"/>
    </row>
    <row r="128" spans="1:16" ht="13" thickBot="1" x14ac:dyDescent="0.3">
      <c r="A128" s="7"/>
      <c r="B128" s="14"/>
      <c r="C128" s="15" t="s">
        <v>23</v>
      </c>
      <c r="D128" s="42">
        <v>286123</v>
      </c>
      <c r="E128" s="41">
        <v>2454468</v>
      </c>
      <c r="F128" s="42">
        <v>16506614</v>
      </c>
      <c r="G128" s="42"/>
      <c r="H128" s="43">
        <f t="shared" si="16"/>
        <v>19247205</v>
      </c>
      <c r="I128" s="43">
        <f t="shared" si="17"/>
        <v>18961082</v>
      </c>
      <c r="J128" s="16">
        <v>1.4838278103609928</v>
      </c>
      <c r="K128" s="16">
        <v>12.728818997567917</v>
      </c>
      <c r="L128" s="16">
        <v>85.602950158128166</v>
      </c>
      <c r="M128" s="16"/>
      <c r="N128" s="16">
        <v>98.33176915569608</v>
      </c>
      <c r="O128" s="16">
        <v>99.815596966057086</v>
      </c>
      <c r="P128" s="38"/>
    </row>
    <row r="129" spans="1:17" ht="12.5" x14ac:dyDescent="0.25">
      <c r="A129" s="7"/>
      <c r="B129" s="8">
        <v>2020</v>
      </c>
      <c r="C129" s="8" t="s">
        <v>12</v>
      </c>
      <c r="D129" s="47">
        <v>279207</v>
      </c>
      <c r="E129" s="48">
        <v>2386584</v>
      </c>
      <c r="F129" s="47">
        <v>16551248</v>
      </c>
      <c r="G129" s="47"/>
      <c r="H129" s="49">
        <f t="shared" si="16"/>
        <v>19217039</v>
      </c>
      <c r="I129" s="49">
        <f t="shared" si="17"/>
        <v>18937832</v>
      </c>
      <c r="J129" s="9">
        <v>1.4457679100991703</v>
      </c>
      <c r="K129" s="9">
        <v>12.358023122472281</v>
      </c>
      <c r="L129" s="9">
        <v>85.70438144635726</v>
      </c>
      <c r="M129" s="9"/>
      <c r="N129" s="9">
        <v>98.062404568829535</v>
      </c>
      <c r="O129" s="9">
        <v>99.508172478928714</v>
      </c>
      <c r="P129" s="38"/>
    </row>
    <row r="130" spans="1:17" ht="12.5" x14ac:dyDescent="0.25">
      <c r="A130" s="7"/>
      <c r="B130" s="10"/>
      <c r="C130" s="11" t="s">
        <v>13</v>
      </c>
      <c r="D130" s="44">
        <v>269379</v>
      </c>
      <c r="E130" s="45">
        <v>2379005</v>
      </c>
      <c r="F130" s="44">
        <v>16484965</v>
      </c>
      <c r="G130" s="44"/>
      <c r="H130" s="46">
        <f t="shared" si="16"/>
        <v>19133349</v>
      </c>
      <c r="I130" s="46">
        <f t="shared" si="17"/>
        <v>18863970</v>
      </c>
      <c r="J130" s="13">
        <v>1.3927672758484964</v>
      </c>
      <c r="K130" s="13">
        <v>12.300143341091742</v>
      </c>
      <c r="L130" s="13">
        <v>85.232032918333687</v>
      </c>
      <c r="M130" s="13"/>
      <c r="N130" s="13">
        <v>97.532176259425427</v>
      </c>
      <c r="O130" s="13">
        <v>98.924943535273925</v>
      </c>
      <c r="P130" s="38"/>
    </row>
    <row r="131" spans="1:17" ht="12.5" x14ac:dyDescent="0.25">
      <c r="A131" s="7"/>
      <c r="B131" s="10"/>
      <c r="C131" s="11" t="s">
        <v>14</v>
      </c>
      <c r="D131" s="44">
        <v>263615</v>
      </c>
      <c r="E131" s="45">
        <v>2346482</v>
      </c>
      <c r="F131" s="44">
        <v>16599646</v>
      </c>
      <c r="G131" s="44"/>
      <c r="H131" s="46">
        <f t="shared" si="16"/>
        <v>19209743</v>
      </c>
      <c r="I131" s="46">
        <f t="shared" si="17"/>
        <v>18946128</v>
      </c>
      <c r="J131" s="13">
        <v>1.3609070662549783</v>
      </c>
      <c r="K131" s="13">
        <v>12.113665514633514</v>
      </c>
      <c r="L131" s="13">
        <v>85.695334251583503</v>
      </c>
      <c r="M131" s="13"/>
      <c r="N131" s="13">
        <v>97.808999766217013</v>
      </c>
      <c r="O131" s="13">
        <v>99.169906832471995</v>
      </c>
      <c r="P131" s="38"/>
    </row>
    <row r="132" spans="1:17" ht="12.5" x14ac:dyDescent="0.25">
      <c r="A132" s="7"/>
      <c r="B132" s="11"/>
      <c r="C132" s="11" t="s">
        <v>15</v>
      </c>
      <c r="D132" s="44">
        <v>256085</v>
      </c>
      <c r="E132" s="45">
        <v>2294426</v>
      </c>
      <c r="F132" s="44">
        <v>16583152</v>
      </c>
      <c r="G132" s="44"/>
      <c r="H132" s="46">
        <f t="shared" ref="H132:H143" si="18">+D132+E132+F132</f>
        <v>19133663</v>
      </c>
      <c r="I132" s="46">
        <f t="shared" ref="I132:I143" si="19">+E132+F132</f>
        <v>18877578</v>
      </c>
      <c r="J132" s="13">
        <v>1.3200397674318975</v>
      </c>
      <c r="K132" s="13">
        <v>11.827063527460409</v>
      </c>
      <c r="L132" s="13">
        <v>85.48107116530764</v>
      </c>
      <c r="M132" s="13"/>
      <c r="N132" s="13">
        <v>97.30813469276805</v>
      </c>
      <c r="O132" s="13">
        <v>98.628174460199943</v>
      </c>
      <c r="P132" s="38"/>
    </row>
    <row r="133" spans="1:17" ht="12.5" x14ac:dyDescent="0.25">
      <c r="A133" s="7"/>
      <c r="B133" s="10"/>
      <c r="C133" s="11" t="s">
        <v>16</v>
      </c>
      <c r="D133" s="44">
        <v>255032</v>
      </c>
      <c r="E133" s="45">
        <v>2285203</v>
      </c>
      <c r="F133" s="44">
        <v>16690116</v>
      </c>
      <c r="G133" s="44"/>
      <c r="H133" s="46">
        <f t="shared" si="18"/>
        <v>19230351</v>
      </c>
      <c r="I133" s="46">
        <f t="shared" si="19"/>
        <v>18975319</v>
      </c>
      <c r="J133" s="13">
        <v>1.3126322262778412</v>
      </c>
      <c r="K133" s="13">
        <v>11.761783232640616</v>
      </c>
      <c r="L133" s="13">
        <v>85.902883253534526</v>
      </c>
      <c r="M133" s="13"/>
      <c r="N133" s="13">
        <v>97.664666486175136</v>
      </c>
      <c r="O133" s="13">
        <v>98.977298712452978</v>
      </c>
      <c r="P133" s="38"/>
    </row>
    <row r="134" spans="1:17" ht="12.5" x14ac:dyDescent="0.25">
      <c r="A134" s="7"/>
      <c r="B134" s="10"/>
      <c r="C134" s="11" t="s">
        <v>17</v>
      </c>
      <c r="D134" s="44">
        <v>248343</v>
      </c>
      <c r="E134" s="45">
        <v>2306720</v>
      </c>
      <c r="F134" s="44">
        <v>16816618</v>
      </c>
      <c r="G134" s="44"/>
      <c r="H134" s="46">
        <f t="shared" si="18"/>
        <v>19371681</v>
      </c>
      <c r="I134" s="46">
        <f t="shared" si="19"/>
        <v>19123338</v>
      </c>
      <c r="J134" s="13">
        <v>1.2762824726299449</v>
      </c>
      <c r="K134" s="13">
        <v>11.854678027022892</v>
      </c>
      <c r="L134" s="13">
        <v>86.423836396891545</v>
      </c>
      <c r="M134" s="13"/>
      <c r="N134" s="13">
        <v>98.27851442391443</v>
      </c>
      <c r="O134" s="13">
        <v>99.554796896544389</v>
      </c>
      <c r="P134" s="38"/>
    </row>
    <row r="135" spans="1:17" ht="12.5" x14ac:dyDescent="0.25">
      <c r="A135" s="7"/>
      <c r="B135" s="11"/>
      <c r="C135" s="11" t="s">
        <v>18</v>
      </c>
      <c r="D135" s="44">
        <v>238949</v>
      </c>
      <c r="E135" s="45">
        <v>2223232</v>
      </c>
      <c r="F135" s="44">
        <v>17081909</v>
      </c>
      <c r="G135" s="44"/>
      <c r="H135" s="46">
        <f t="shared" si="18"/>
        <v>19544090</v>
      </c>
      <c r="I135" s="46">
        <f t="shared" si="19"/>
        <v>19305141</v>
      </c>
      <c r="J135" s="13">
        <v>1.2268487014147484</v>
      </c>
      <c r="K135" s="13">
        <v>11.414859623366132</v>
      </c>
      <c r="L135" s="13">
        <v>87.704564046448837</v>
      </c>
      <c r="M135" s="13"/>
      <c r="N135" s="13">
        <v>99.119423669814964</v>
      </c>
      <c r="O135" s="13">
        <v>100.34627237122972</v>
      </c>
      <c r="P135" s="38"/>
    </row>
    <row r="136" spans="1:17" ht="12.5" x14ac:dyDescent="0.25">
      <c r="A136" s="7"/>
      <c r="B136" s="10"/>
      <c r="C136" s="11" t="s">
        <v>19</v>
      </c>
      <c r="D136" s="44">
        <v>222283</v>
      </c>
      <c r="E136" s="45">
        <v>2157574</v>
      </c>
      <c r="F136" s="44">
        <v>17443886</v>
      </c>
      <c r="G136" s="44"/>
      <c r="H136" s="46">
        <f t="shared" si="18"/>
        <v>19823743</v>
      </c>
      <c r="I136" s="46">
        <f t="shared" si="19"/>
        <v>19601460</v>
      </c>
      <c r="J136" s="13">
        <v>1.1402060288785536</v>
      </c>
      <c r="K136" s="13">
        <v>11.067328057258614</v>
      </c>
      <c r="L136" s="13">
        <v>89.478835467715456</v>
      </c>
      <c r="M136" s="13"/>
      <c r="N136" s="13">
        <v>100.54616352497408</v>
      </c>
      <c r="O136" s="13">
        <v>101.68636955385263</v>
      </c>
      <c r="P136" s="38"/>
    </row>
    <row r="137" spans="1:17" ht="12.5" x14ac:dyDescent="0.25">
      <c r="A137" s="7"/>
      <c r="B137" s="10"/>
      <c r="C137" s="11" t="s">
        <v>20</v>
      </c>
      <c r="D137" s="44">
        <v>213434</v>
      </c>
      <c r="E137" s="45">
        <v>2095488</v>
      </c>
      <c r="F137" s="44">
        <v>17699455</v>
      </c>
      <c r="G137" s="44"/>
      <c r="H137" s="46">
        <f t="shared" si="18"/>
        <v>20008377</v>
      </c>
      <c r="I137" s="46">
        <f t="shared" si="19"/>
        <v>19794943</v>
      </c>
      <c r="J137" s="13">
        <v>1.0937860110527295</v>
      </c>
      <c r="K137" s="13">
        <v>10.738755122093304</v>
      </c>
      <c r="L137" s="13">
        <v>90.70446265476582</v>
      </c>
      <c r="M137" s="13"/>
      <c r="N137" s="13">
        <v>101.44321777685913</v>
      </c>
      <c r="O137" s="13">
        <v>102.53700378791186</v>
      </c>
      <c r="P137" s="38"/>
    </row>
    <row r="138" spans="1:17" ht="12.5" x14ac:dyDescent="0.25">
      <c r="A138" s="7"/>
      <c r="B138" s="11"/>
      <c r="C138" s="11" t="s">
        <v>21</v>
      </c>
      <c r="D138" s="44">
        <v>204218</v>
      </c>
      <c r="E138" s="45">
        <v>2070677</v>
      </c>
      <c r="F138" s="44">
        <v>17901998</v>
      </c>
      <c r="G138" s="44"/>
      <c r="H138" s="46">
        <f t="shared" si="18"/>
        <v>20176893</v>
      </c>
      <c r="I138" s="46">
        <f t="shared" si="19"/>
        <v>19972675</v>
      </c>
      <c r="J138" s="13">
        <v>1.0455741577738824</v>
      </c>
      <c r="K138" s="13">
        <v>10.60164314750291</v>
      </c>
      <c r="L138" s="13">
        <v>91.656301018126342</v>
      </c>
      <c r="M138" s="13"/>
      <c r="N138" s="13">
        <v>102.25794416562925</v>
      </c>
      <c r="O138" s="13">
        <v>103.30351832340314</v>
      </c>
      <c r="P138" s="38"/>
    </row>
    <row r="139" spans="1:17" ht="12.5" x14ac:dyDescent="0.25">
      <c r="A139" s="7"/>
      <c r="B139" s="10"/>
      <c r="C139" s="11" t="s">
        <v>22</v>
      </c>
      <c r="D139" s="44">
        <v>194446</v>
      </c>
      <c r="E139" s="45">
        <v>2037442</v>
      </c>
      <c r="F139" s="44">
        <v>18110587</v>
      </c>
      <c r="G139" s="44"/>
      <c r="H139" s="46">
        <f t="shared" si="18"/>
        <v>20342475</v>
      </c>
      <c r="I139" s="46">
        <f t="shared" si="19"/>
        <v>20148029</v>
      </c>
      <c r="J139" s="13">
        <v>0.99460875924608361</v>
      </c>
      <c r="K139" s="13">
        <v>10.421698876067696</v>
      </c>
      <c r="L139" s="13">
        <v>92.63727958038865</v>
      </c>
      <c r="M139" s="13"/>
      <c r="N139" s="13">
        <v>103.05897845645634</v>
      </c>
      <c r="O139" s="13">
        <v>104.05358721570242</v>
      </c>
      <c r="P139" s="38"/>
    </row>
    <row r="140" spans="1:17" ht="13" thickBot="1" x14ac:dyDescent="0.3">
      <c r="A140" s="7"/>
      <c r="B140" s="14"/>
      <c r="C140" s="15" t="s">
        <v>23</v>
      </c>
      <c r="D140" s="42">
        <v>167375</v>
      </c>
      <c r="E140" s="41">
        <v>1960755</v>
      </c>
      <c r="F140" s="42">
        <v>18582095</v>
      </c>
      <c r="G140" s="42"/>
      <c r="H140" s="43">
        <f t="shared" si="18"/>
        <v>20710225</v>
      </c>
      <c r="I140" s="43">
        <f t="shared" si="19"/>
        <v>20542850</v>
      </c>
      <c r="J140" s="16">
        <v>0.8553358636284687</v>
      </c>
      <c r="K140" s="16">
        <v>10.020039260874313</v>
      </c>
      <c r="L140" s="16">
        <v>94.960013591344293</v>
      </c>
      <c r="M140" s="16"/>
      <c r="N140" s="16">
        <v>104.98005285221861</v>
      </c>
      <c r="O140" s="16">
        <v>105.83538871584707</v>
      </c>
      <c r="P140" s="111"/>
      <c r="Q140" s="111"/>
    </row>
    <row r="141" spans="1:17" ht="12.5" x14ac:dyDescent="0.25">
      <c r="A141" s="7"/>
      <c r="B141" s="8">
        <v>2021</v>
      </c>
      <c r="C141" s="8" t="s">
        <v>12</v>
      </c>
      <c r="D141" s="47">
        <v>167922</v>
      </c>
      <c r="E141" s="48">
        <v>1913465</v>
      </c>
      <c r="F141" s="47">
        <v>18502205</v>
      </c>
      <c r="G141" s="47"/>
      <c r="H141" s="49">
        <f t="shared" si="18"/>
        <v>20583592</v>
      </c>
      <c r="I141" s="49">
        <f t="shared" si="19"/>
        <v>20415670</v>
      </c>
      <c r="J141" s="9">
        <v>0.85732778243350771</v>
      </c>
      <c r="K141" s="9">
        <v>9.7692184777106732</v>
      </c>
      <c r="L141" s="9">
        <v>94.46322925394027</v>
      </c>
      <c r="M141" s="9"/>
      <c r="N141" s="9">
        <v>104.23244773165095</v>
      </c>
      <c r="O141" s="9">
        <v>105.08977551408445</v>
      </c>
      <c r="P141" s="38"/>
    </row>
    <row r="142" spans="1:17" ht="12.5" x14ac:dyDescent="0.25">
      <c r="A142" s="7"/>
      <c r="B142" s="10"/>
      <c r="C142" s="11" t="s">
        <v>13</v>
      </c>
      <c r="D142" s="44">
        <v>167846</v>
      </c>
      <c r="E142" s="45">
        <v>1920036</v>
      </c>
      <c r="F142" s="44">
        <v>18665829</v>
      </c>
      <c r="G142" s="44"/>
      <c r="H142" s="46">
        <f t="shared" si="18"/>
        <v>20753711</v>
      </c>
      <c r="I142" s="46">
        <f t="shared" si="19"/>
        <v>20585865</v>
      </c>
      <c r="J142" s="13">
        <v>0.85613821608474339</v>
      </c>
      <c r="K142" s="13">
        <v>9.7935976779815217</v>
      </c>
      <c r="L142" s="13">
        <v>95.209475005677049</v>
      </c>
      <c r="M142" s="13"/>
      <c r="N142" s="13">
        <v>105.00307268365857</v>
      </c>
      <c r="O142" s="13">
        <v>105.85921089974332</v>
      </c>
      <c r="P142" s="38"/>
    </row>
    <row r="143" spans="1:17" ht="12.5" x14ac:dyDescent="0.25">
      <c r="A143" s="7"/>
      <c r="B143" s="10"/>
      <c r="C143" s="11" t="s">
        <v>14</v>
      </c>
      <c r="D143" s="44">
        <v>174745</v>
      </c>
      <c r="E143" s="45">
        <v>1953467</v>
      </c>
      <c r="F143" s="44">
        <v>19213129</v>
      </c>
      <c r="G143" s="44"/>
      <c r="H143" s="46">
        <f t="shared" si="18"/>
        <v>21341341</v>
      </c>
      <c r="I143" s="46">
        <f t="shared" si="19"/>
        <v>21166596</v>
      </c>
      <c r="J143" s="13">
        <v>0.89049526317493199</v>
      </c>
      <c r="K143" s="13">
        <v>9.9548090661738247</v>
      </c>
      <c r="L143" s="13">
        <v>97.909527398603217</v>
      </c>
      <c r="M143" s="13"/>
      <c r="N143" s="13">
        <v>107.86433646477704</v>
      </c>
      <c r="O143" s="13">
        <v>108.75483172795197</v>
      </c>
      <c r="P143" s="38"/>
    </row>
    <row r="144" spans="1:17" ht="12.5" x14ac:dyDescent="0.25">
      <c r="A144" s="7"/>
      <c r="B144" s="11"/>
      <c r="C144" s="11" t="s">
        <v>15</v>
      </c>
      <c r="D144" s="44">
        <v>171145</v>
      </c>
      <c r="E144" s="45">
        <v>1868077</v>
      </c>
      <c r="F144" s="44">
        <v>19323248</v>
      </c>
      <c r="G144" s="44"/>
      <c r="H144" s="46">
        <f t="shared" ref="H144:H151" si="20">+D144+E144+F144</f>
        <v>21362470</v>
      </c>
      <c r="I144" s="46">
        <f t="shared" ref="I144:I151" si="21">+E144+F144</f>
        <v>21191325</v>
      </c>
      <c r="J144" s="13">
        <v>0.87133552043326146</v>
      </c>
      <c r="K144" s="13">
        <v>9.5107765053282645</v>
      </c>
      <c r="L144" s="13">
        <v>98.378756916889074</v>
      </c>
      <c r="M144" s="13"/>
      <c r="N144" s="13">
        <v>107.88953342221734</v>
      </c>
      <c r="O144" s="13">
        <v>108.76086894265059</v>
      </c>
      <c r="P144" s="38"/>
    </row>
    <row r="145" spans="1:16" ht="12.5" x14ac:dyDescent="0.25">
      <c r="A145" s="7"/>
      <c r="B145" s="10"/>
      <c r="C145" s="11" t="s">
        <v>16</v>
      </c>
      <c r="D145" s="44">
        <v>169779</v>
      </c>
      <c r="E145" s="45">
        <v>1860142</v>
      </c>
      <c r="F145" s="44">
        <v>19675923</v>
      </c>
      <c r="G145" s="44"/>
      <c r="H145" s="46">
        <f t="shared" si="20"/>
        <v>21705844</v>
      </c>
      <c r="I145" s="46">
        <f t="shared" si="21"/>
        <v>21536065</v>
      </c>
      <c r="J145" s="13">
        <v>0.86357467928480847</v>
      </c>
      <c r="K145" s="13">
        <v>9.461544308036931</v>
      </c>
      <c r="L145" s="13">
        <v>100.08086332442521</v>
      </c>
      <c r="M145" s="13"/>
      <c r="N145" s="13">
        <v>109.54240763246214</v>
      </c>
      <c r="O145" s="13">
        <v>110.40598231174695</v>
      </c>
      <c r="P145" s="38"/>
    </row>
    <row r="146" spans="1:16" ht="12.5" x14ac:dyDescent="0.25">
      <c r="A146" s="7"/>
      <c r="B146" s="10"/>
      <c r="C146" s="11" t="s">
        <v>17</v>
      </c>
      <c r="D146" s="44">
        <v>158967</v>
      </c>
      <c r="E146" s="45">
        <v>1827629</v>
      </c>
      <c r="F146" s="44">
        <v>19894763</v>
      </c>
      <c r="G146" s="44"/>
      <c r="H146" s="46">
        <f t="shared" si="20"/>
        <v>21881359</v>
      </c>
      <c r="I146" s="46">
        <f t="shared" si="21"/>
        <v>21722392</v>
      </c>
      <c r="J146" s="13">
        <v>0.80782634205904158</v>
      </c>
      <c r="K146" s="13">
        <v>9.2875052665712019</v>
      </c>
      <c r="L146" s="13">
        <v>101.09968496871404</v>
      </c>
      <c r="M146" s="13"/>
      <c r="N146" s="13">
        <v>110.38719023528525</v>
      </c>
      <c r="O146" s="13">
        <v>111.19501657734428</v>
      </c>
      <c r="P146" s="38"/>
    </row>
    <row r="147" spans="1:16" ht="12.5" x14ac:dyDescent="0.25">
      <c r="A147" s="7"/>
      <c r="B147" s="11"/>
      <c r="C147" s="11" t="s">
        <v>18</v>
      </c>
      <c r="D147" s="44">
        <v>155099</v>
      </c>
      <c r="E147" s="45">
        <v>1794914</v>
      </c>
      <c r="F147" s="44">
        <v>20192991</v>
      </c>
      <c r="G147" s="44"/>
      <c r="H147" s="46">
        <f t="shared" si="20"/>
        <v>22143004</v>
      </c>
      <c r="I147" s="46">
        <f t="shared" si="21"/>
        <v>21987905</v>
      </c>
      <c r="J147" s="13">
        <v>0.78766922872702472</v>
      </c>
      <c r="K147" s="13">
        <v>9.1154586813025151</v>
      </c>
      <c r="L147" s="13">
        <v>102.5499690305015</v>
      </c>
      <c r="M147" s="13"/>
      <c r="N147" s="13">
        <v>111.66542771180401</v>
      </c>
      <c r="O147" s="13">
        <v>112.45309694053104</v>
      </c>
      <c r="P147" s="38"/>
    </row>
    <row r="148" spans="1:16" ht="12.5" x14ac:dyDescent="0.25">
      <c r="A148" s="7"/>
      <c r="B148" s="10"/>
      <c r="C148" s="11" t="s">
        <v>19</v>
      </c>
      <c r="D148" s="44">
        <v>150106</v>
      </c>
      <c r="E148" s="45">
        <v>1755720</v>
      </c>
      <c r="F148" s="44">
        <v>20442154</v>
      </c>
      <c r="G148" s="44"/>
      <c r="H148" s="46">
        <f t="shared" si="20"/>
        <v>22347980</v>
      </c>
      <c r="I148" s="46">
        <f t="shared" si="21"/>
        <v>22197874</v>
      </c>
      <c r="J148" s="13">
        <v>0.76182804964470607</v>
      </c>
      <c r="K148" s="13">
        <v>8.9107480268756962</v>
      </c>
      <c r="L148" s="13">
        <v>103.74939251166994</v>
      </c>
      <c r="M148" s="13"/>
      <c r="N148" s="13">
        <v>112.66014053854563</v>
      </c>
      <c r="O148" s="13">
        <v>113.42196858819034</v>
      </c>
      <c r="P148" s="38"/>
    </row>
    <row r="149" spans="1:16" ht="12.5" x14ac:dyDescent="0.25">
      <c r="A149" s="7"/>
      <c r="B149" s="10"/>
      <c r="C149" s="11" t="s">
        <v>20</v>
      </c>
      <c r="D149" s="44">
        <v>146707</v>
      </c>
      <c r="E149" s="45">
        <v>1714138</v>
      </c>
      <c r="F149" s="44">
        <v>20536636</v>
      </c>
      <c r="G149" s="44"/>
      <c r="H149" s="46">
        <f t="shared" si="20"/>
        <v>22397481</v>
      </c>
      <c r="I149" s="46">
        <f t="shared" si="21"/>
        <v>22250774</v>
      </c>
      <c r="J149" s="13">
        <v>0.74410452105362745</v>
      </c>
      <c r="K149" s="13">
        <v>8.6941852502595154</v>
      </c>
      <c r="L149" s="13">
        <v>104.16274407378437</v>
      </c>
      <c r="M149" s="13"/>
      <c r="N149" s="13">
        <v>112.85692932404388</v>
      </c>
      <c r="O149" s="13">
        <v>113.6010338450975</v>
      </c>
      <c r="P149" s="38"/>
    </row>
    <row r="150" spans="1:16" ht="12.5" x14ac:dyDescent="0.25">
      <c r="A150" s="7"/>
      <c r="B150" s="11"/>
      <c r="C150" s="11" t="s">
        <v>21</v>
      </c>
      <c r="D150" s="44">
        <v>147093</v>
      </c>
      <c r="E150" s="45">
        <v>1692243</v>
      </c>
      <c r="F150" s="44">
        <v>20709985</v>
      </c>
      <c r="G150" s="44"/>
      <c r="H150" s="46">
        <f t="shared" si="20"/>
        <v>22549321</v>
      </c>
      <c r="I150" s="46">
        <f t="shared" si="21"/>
        <v>22402228</v>
      </c>
      <c r="J150" s="13">
        <v>0.74558899256198541</v>
      </c>
      <c r="K150" s="13">
        <v>8.5776872695510455</v>
      </c>
      <c r="L150" s="13">
        <v>104.9753343267445</v>
      </c>
      <c r="M150" s="13"/>
      <c r="N150" s="13">
        <v>113.55302159629555</v>
      </c>
      <c r="O150" s="13">
        <v>114.29861058885753</v>
      </c>
      <c r="P150" s="38"/>
    </row>
    <row r="151" spans="1:16" ht="12.5" x14ac:dyDescent="0.25">
      <c r="A151" s="7"/>
      <c r="B151" s="10"/>
      <c r="C151" s="11" t="s">
        <v>22</v>
      </c>
      <c r="D151" s="44">
        <v>144004</v>
      </c>
      <c r="E151" s="45">
        <v>1680679</v>
      </c>
      <c r="F151" s="44">
        <v>20810206</v>
      </c>
      <c r="G151" s="44"/>
      <c r="H151" s="46">
        <f t="shared" si="20"/>
        <v>22634889</v>
      </c>
      <c r="I151" s="46">
        <f t="shared" si="21"/>
        <v>22490885</v>
      </c>
      <c r="J151" s="13">
        <v>0.72946857545954447</v>
      </c>
      <c r="K151" s="13">
        <v>8.5136698698284192</v>
      </c>
      <c r="L151" s="13">
        <v>105.41645597233178</v>
      </c>
      <c r="M151" s="13"/>
      <c r="N151" s="13">
        <v>113.93012584216019</v>
      </c>
      <c r="O151" s="13">
        <v>114.65959441761974</v>
      </c>
      <c r="P151" s="38"/>
    </row>
    <row r="152" spans="1:16" ht="13" thickBot="1" x14ac:dyDescent="0.3">
      <c r="A152" s="7"/>
      <c r="B152" s="14"/>
      <c r="C152" s="15" t="s">
        <v>23</v>
      </c>
      <c r="D152" s="42">
        <v>102837</v>
      </c>
      <c r="E152" s="41">
        <v>1580711</v>
      </c>
      <c r="F152" s="42">
        <v>20985682</v>
      </c>
      <c r="G152" s="42">
        <v>32430</v>
      </c>
      <c r="H152" s="43">
        <f>SUM(D152:G152)</f>
        <v>22701660</v>
      </c>
      <c r="I152" s="43">
        <f>SUM(E152:G152)</f>
        <v>22598823</v>
      </c>
      <c r="J152" s="16">
        <v>0.52060238754085741</v>
      </c>
      <c r="K152" s="16">
        <v>8.0021968806178343</v>
      </c>
      <c r="L152" s="16">
        <v>106.23798976412377</v>
      </c>
      <c r="M152" s="16">
        <v>0.16417374513015751</v>
      </c>
      <c r="N152" s="16">
        <v>114.40436038987175</v>
      </c>
      <c r="O152" s="16">
        <v>114.92496277741262</v>
      </c>
      <c r="P152" s="38"/>
    </row>
    <row r="153" spans="1:16" ht="12.5" x14ac:dyDescent="0.25">
      <c r="A153" s="7"/>
      <c r="B153" s="8">
        <v>2022</v>
      </c>
      <c r="C153" s="8" t="s">
        <v>12</v>
      </c>
      <c r="D153" s="47">
        <v>112063</v>
      </c>
      <c r="E153" s="48">
        <v>1433687</v>
      </c>
      <c r="F153" s="47">
        <v>20954044</v>
      </c>
      <c r="G153" s="47">
        <v>49742</v>
      </c>
      <c r="H153" s="49">
        <f>SUM(D153:G153)</f>
        <v>22549536</v>
      </c>
      <c r="I153" s="49">
        <f>SUM(E153:G153)</f>
        <v>22437473</v>
      </c>
      <c r="J153" s="9">
        <v>0.56694887827382934</v>
      </c>
      <c r="K153" s="9">
        <v>7.2533060550384301</v>
      </c>
      <c r="L153" s="9">
        <v>106.01065241070171</v>
      </c>
      <c r="M153" s="9">
        <v>0.25165461484251556</v>
      </c>
      <c r="N153" s="9">
        <v>113.51561308058267</v>
      </c>
      <c r="O153" s="9">
        <v>114.08256195885647</v>
      </c>
      <c r="P153" s="38"/>
    </row>
    <row r="154" spans="1:16" ht="12.5" x14ac:dyDescent="0.25">
      <c r="A154" s="7"/>
      <c r="B154" s="10"/>
      <c r="C154" s="11" t="s">
        <v>13</v>
      </c>
      <c r="D154" s="44">
        <v>119444</v>
      </c>
      <c r="E154" s="45">
        <v>1296262</v>
      </c>
      <c r="F154" s="44">
        <v>20678269</v>
      </c>
      <c r="G154" s="44">
        <v>157219</v>
      </c>
      <c r="H154" s="46">
        <f t="shared" ref="H154:H155" si="22">SUM(D154:G154)</f>
        <v>22251194</v>
      </c>
      <c r="I154" s="46">
        <f t="shared" ref="I154:I155" si="23">SUM(E154:G154)</f>
        <v>22131750</v>
      </c>
      <c r="J154" s="13">
        <v>0.60390839620450343</v>
      </c>
      <c r="K154" s="13">
        <v>6.5538955952650788</v>
      </c>
      <c r="L154" s="13">
        <v>104.54924707875909</v>
      </c>
      <c r="M154" s="13">
        <v>0.79489864826090739</v>
      </c>
      <c r="N154" s="13">
        <v>111.89804132228508</v>
      </c>
      <c r="O154" s="13">
        <v>112.50194971848958</v>
      </c>
      <c r="P154" s="38"/>
    </row>
    <row r="155" spans="1:16" ht="12.5" x14ac:dyDescent="0.25">
      <c r="A155" s="7"/>
      <c r="B155" s="10"/>
      <c r="C155" s="11" t="s">
        <v>14</v>
      </c>
      <c r="D155" s="44">
        <v>126359</v>
      </c>
      <c r="E155" s="45">
        <v>1356890</v>
      </c>
      <c r="F155" s="44">
        <v>20477532</v>
      </c>
      <c r="G155" s="44">
        <v>328218</v>
      </c>
      <c r="H155" s="46">
        <f t="shared" si="22"/>
        <v>22288999</v>
      </c>
      <c r="I155" s="46">
        <f t="shared" si="23"/>
        <v>22162640</v>
      </c>
      <c r="J155" s="13">
        <v>0.63846656055452966</v>
      </c>
      <c r="K155" s="13">
        <v>6.8560917018244503</v>
      </c>
      <c r="L155" s="13">
        <v>103.46884214567477</v>
      </c>
      <c r="M155" s="13">
        <v>1.6584194048076244</v>
      </c>
      <c r="N155" s="13">
        <v>111.98335325230686</v>
      </c>
      <c r="O155" s="13">
        <v>112.62181981286137</v>
      </c>
      <c r="P155" s="38"/>
    </row>
    <row r="156" spans="1:16" ht="12.5" x14ac:dyDescent="0.25">
      <c r="A156" s="7"/>
      <c r="B156" s="11"/>
      <c r="C156" s="11" t="s">
        <v>15</v>
      </c>
      <c r="D156" s="44">
        <v>135813</v>
      </c>
      <c r="E156" s="45">
        <v>1313163</v>
      </c>
      <c r="F156" s="44">
        <v>20472650</v>
      </c>
      <c r="G156" s="44">
        <v>545323</v>
      </c>
      <c r="H156" s="46">
        <f>SUM(D156:G156)</f>
        <v>22466949</v>
      </c>
      <c r="I156" s="46">
        <f>SUM(E156:G156)</f>
        <v>22331136</v>
      </c>
      <c r="J156" s="13">
        <v>0.68580198725180019</v>
      </c>
      <c r="K156" s="13">
        <v>6.6309542899835492</v>
      </c>
      <c r="L156" s="13">
        <v>103.378793298952</v>
      </c>
      <c r="M156" s="13">
        <v>2.7536656807088677</v>
      </c>
      <c r="N156" s="13">
        <v>112.76341326964442</v>
      </c>
      <c r="O156" s="13">
        <v>113.44921525689622</v>
      </c>
      <c r="P156" s="38"/>
    </row>
    <row r="157" spans="1:16" ht="12.5" x14ac:dyDescent="0.25">
      <c r="A157" s="7"/>
      <c r="B157" s="11"/>
      <c r="C157" s="11" t="s">
        <v>16</v>
      </c>
      <c r="D157" s="44">
        <v>141327</v>
      </c>
      <c r="E157" s="45">
        <v>1415039</v>
      </c>
      <c r="F157" s="44">
        <v>20412873</v>
      </c>
      <c r="G157" s="44">
        <v>723989</v>
      </c>
      <c r="H157" s="46">
        <f>SUM(D157:G157)</f>
        <v>22693228</v>
      </c>
      <c r="I157" s="46">
        <f>SUM(E157:G157)</f>
        <v>22551901</v>
      </c>
      <c r="J157" s="13">
        <v>0.71319473936770228</v>
      </c>
      <c r="K157" s="13">
        <v>7.1408745023961036</v>
      </c>
      <c r="L157" s="13">
        <v>103.01183524012401</v>
      </c>
      <c r="M157" s="13">
        <v>3.653549188478376</v>
      </c>
      <c r="N157" s="13">
        <v>113.8062589309985</v>
      </c>
      <c r="O157" s="13">
        <v>114.5194536703662</v>
      </c>
      <c r="P157" s="38"/>
    </row>
    <row r="158" spans="1:16" ht="12.5" x14ac:dyDescent="0.25">
      <c r="A158" s="7"/>
      <c r="B158" s="10"/>
      <c r="C158" s="11" t="s">
        <v>17</v>
      </c>
      <c r="D158" s="44">
        <v>148750</v>
      </c>
      <c r="E158" s="45">
        <v>1282967</v>
      </c>
      <c r="F158" s="44">
        <v>20357285</v>
      </c>
      <c r="G158" s="44">
        <v>843046</v>
      </c>
      <c r="H158" s="46">
        <f t="shared" ref="H158" si="24">SUM(D158:G158)</f>
        <v>22632048</v>
      </c>
      <c r="I158" s="46">
        <f t="shared" ref="I158" si="25">SUM(E158:G158)</f>
        <v>22483298</v>
      </c>
      <c r="J158" s="13">
        <v>0.75018043415450619</v>
      </c>
      <c r="K158" s="13">
        <v>6.470297418930449</v>
      </c>
      <c r="L158" s="13">
        <v>102.66646655130768</v>
      </c>
      <c r="M158" s="13">
        <v>4.2516747179308894</v>
      </c>
      <c r="N158" s="13">
        <v>113.388438688169</v>
      </c>
      <c r="O158" s="13">
        <v>114.13861912232352</v>
      </c>
      <c r="P158" s="38"/>
    </row>
    <row r="159" spans="1:16" ht="12.5" x14ac:dyDescent="0.25">
      <c r="A159" s="7"/>
      <c r="B159" s="11"/>
      <c r="C159" s="11" t="s">
        <v>18</v>
      </c>
      <c r="D159" s="44">
        <v>161992</v>
      </c>
      <c r="E159" s="45">
        <v>1279999</v>
      </c>
      <c r="F159" s="44">
        <v>20323620</v>
      </c>
      <c r="G159" s="44">
        <v>935937</v>
      </c>
      <c r="H159" s="46">
        <f>SUM(D159:G159)</f>
        <v>22701548</v>
      </c>
      <c r="I159" s="46">
        <f>SUM(E159:G159)</f>
        <v>22539556</v>
      </c>
      <c r="J159" s="13">
        <v>0.81650880204254095</v>
      </c>
      <c r="K159" s="13">
        <v>6.4517411360169037</v>
      </c>
      <c r="L159" s="13">
        <v>102.43971689569747</v>
      </c>
      <c r="M159" s="13">
        <v>4.7175218446422642</v>
      </c>
      <c r="N159" s="13">
        <v>113.60897987635664</v>
      </c>
      <c r="O159" s="13">
        <v>114.42548867839919</v>
      </c>
      <c r="P159" s="38"/>
    </row>
    <row r="160" spans="1:16" ht="12.5" x14ac:dyDescent="0.25">
      <c r="A160" s="7"/>
      <c r="B160" s="10"/>
      <c r="C160" s="11" t="s">
        <v>19</v>
      </c>
      <c r="D160" s="44">
        <v>172000</v>
      </c>
      <c r="E160" s="45">
        <v>1206423</v>
      </c>
      <c r="F160" s="44">
        <v>19903106</v>
      </c>
      <c r="G160" s="44">
        <v>1444406</v>
      </c>
      <c r="H160" s="46">
        <f t="shared" ref="H160:H161" si="26">SUM(D160:G160)</f>
        <v>22725935</v>
      </c>
      <c r="I160" s="46">
        <f t="shared" ref="I160:I161" si="27">SUM(E160:G160)</f>
        <v>22553935</v>
      </c>
      <c r="J160" s="13">
        <v>0.86647179335413305</v>
      </c>
      <c r="K160" s="13">
        <v>6.0775087229864724</v>
      </c>
      <c r="L160" s="13">
        <v>100.2644183089384</v>
      </c>
      <c r="M160" s="13">
        <v>7.2763782392527325</v>
      </c>
      <c r="N160" s="13">
        <v>113.61830527117762</v>
      </c>
      <c r="O160" s="13">
        <v>114.48477706453174</v>
      </c>
      <c r="P160" s="38"/>
    </row>
    <row r="161" spans="1:16" ht="12.5" x14ac:dyDescent="0.25">
      <c r="A161" s="7"/>
      <c r="B161" s="10"/>
      <c r="C161" s="11" t="s">
        <v>20</v>
      </c>
      <c r="D161" s="44">
        <v>187581</v>
      </c>
      <c r="E161" s="45">
        <v>1168512</v>
      </c>
      <c r="F161" s="44">
        <v>19674370</v>
      </c>
      <c r="G161" s="44">
        <v>1586523</v>
      </c>
      <c r="H161" s="46">
        <f t="shared" si="26"/>
        <v>22616986</v>
      </c>
      <c r="I161" s="46">
        <f t="shared" si="27"/>
        <v>22429405</v>
      </c>
      <c r="J161" s="13">
        <v>0.94443841243860593</v>
      </c>
      <c r="K161" s="13">
        <v>5.8832590624608052</v>
      </c>
      <c r="L161" s="13">
        <v>99.057104762901005</v>
      </c>
      <c r="M161" s="13">
        <v>7.9878733102890713</v>
      </c>
      <c r="N161" s="13">
        <v>112.92823713565089</v>
      </c>
      <c r="O161" s="13">
        <v>113.87267554808949</v>
      </c>
      <c r="P161" s="38"/>
    </row>
    <row r="162" spans="1:16" ht="12.5" x14ac:dyDescent="0.25">
      <c r="A162" s="7"/>
      <c r="B162" s="11"/>
      <c r="C162" s="11" t="s">
        <v>21</v>
      </c>
      <c r="D162" s="44">
        <v>201761</v>
      </c>
      <c r="E162" s="45">
        <v>1169824</v>
      </c>
      <c r="F162" s="44">
        <v>19463947</v>
      </c>
      <c r="G162" s="44">
        <v>1739783</v>
      </c>
      <c r="H162" s="46">
        <f>SUM(D162:G162)</f>
        <v>22575315</v>
      </c>
      <c r="I162" s="46">
        <f>SUM(E162:G162)</f>
        <v>22373554</v>
      </c>
      <c r="J162" s="13">
        <v>1.0152686230831385</v>
      </c>
      <c r="K162" s="13">
        <v>5.8865965262345519</v>
      </c>
      <c r="L162" s="13">
        <v>97.943282747672654</v>
      </c>
      <c r="M162" s="13">
        <v>8.754650754474115</v>
      </c>
      <c r="N162" s="13">
        <v>112.58453002838132</v>
      </c>
      <c r="O162" s="13">
        <v>113.59979865146447</v>
      </c>
      <c r="P162" s="38"/>
    </row>
    <row r="163" spans="1:16" ht="12.5" x14ac:dyDescent="0.25">
      <c r="A163" s="7"/>
      <c r="B163" s="10"/>
      <c r="C163" s="11" t="s">
        <v>22</v>
      </c>
      <c r="D163" s="44">
        <v>201421</v>
      </c>
      <c r="E163" s="45">
        <v>1167675</v>
      </c>
      <c r="F163" s="44">
        <v>19179521</v>
      </c>
      <c r="G163" s="44">
        <v>1846170</v>
      </c>
      <c r="H163" s="46">
        <f t="shared" ref="H163:H164" si="28">SUM(D163:G163)</f>
        <v>22394787</v>
      </c>
      <c r="I163" s="46">
        <f t="shared" ref="I163:I164" si="29">SUM(E163:G163)</f>
        <v>22193366</v>
      </c>
      <c r="J163" s="13">
        <v>1.0129956286721384</v>
      </c>
      <c r="K163" s="13">
        <v>5.8725240700311243</v>
      </c>
      <c r="L163" s="13">
        <v>96.458516902534882</v>
      </c>
      <c r="M163" s="13">
        <v>9.2848418972482598</v>
      </c>
      <c r="N163" s="13">
        <v>111.61588286981426</v>
      </c>
      <c r="O163" s="13">
        <v>112.62887849848642</v>
      </c>
      <c r="P163" s="38"/>
    </row>
    <row r="164" spans="1:16" ht="13" thickBot="1" x14ac:dyDescent="0.3">
      <c r="A164" s="7"/>
      <c r="B164" s="14"/>
      <c r="C164" s="15" t="s">
        <v>23</v>
      </c>
      <c r="D164" s="42">
        <v>194266</v>
      </c>
      <c r="E164" s="41">
        <v>1165493</v>
      </c>
      <c r="F164" s="42">
        <v>19201262</v>
      </c>
      <c r="G164" s="42">
        <v>2040071</v>
      </c>
      <c r="H164" s="43">
        <f t="shared" si="28"/>
        <v>22601092</v>
      </c>
      <c r="I164" s="43">
        <f t="shared" si="29"/>
        <v>22406826</v>
      </c>
      <c r="J164" s="16">
        <v>0.97646984431954298</v>
      </c>
      <c r="K164" s="16">
        <v>5.8583013407673867</v>
      </c>
      <c r="L164" s="16">
        <v>96.514332491937637</v>
      </c>
      <c r="M164" s="16">
        <v>10.254330720614076</v>
      </c>
      <c r="N164" s="16">
        <v>112.6269645533191</v>
      </c>
      <c r="O164" s="16">
        <v>113.60343439763864</v>
      </c>
      <c r="P164" s="38"/>
    </row>
    <row r="165" spans="1:16" ht="12.5" x14ac:dyDescent="0.25">
      <c r="A165" s="7"/>
      <c r="B165" s="8">
        <v>2023</v>
      </c>
      <c r="C165" s="8" t="s">
        <v>12</v>
      </c>
      <c r="D165" s="47">
        <v>208404</v>
      </c>
      <c r="E165" s="48">
        <v>1134336</v>
      </c>
      <c r="F165" s="47">
        <v>19079488</v>
      </c>
      <c r="G165" s="47">
        <v>2143629</v>
      </c>
      <c r="H165" s="49">
        <f>SUM(D165:G165)</f>
        <v>22565857</v>
      </c>
      <c r="I165" s="49">
        <f>SUM(E165:G165)</f>
        <v>22357453</v>
      </c>
      <c r="J165" s="9">
        <v>1.0469536030868911</v>
      </c>
      <c r="K165" s="9">
        <v>5.698533436551946</v>
      </c>
      <c r="L165" s="9">
        <v>95.849113772543248</v>
      </c>
      <c r="M165" s="9">
        <v>10.768891697047799</v>
      </c>
      <c r="N165" s="9">
        <v>112.31653890614299</v>
      </c>
      <c r="O165" s="9">
        <v>113.36349250922989</v>
      </c>
      <c r="P165" s="38"/>
    </row>
    <row r="166" spans="1:16" ht="12.5" x14ac:dyDescent="0.25">
      <c r="A166" s="7"/>
      <c r="B166" s="10"/>
      <c r="C166" s="11" t="s">
        <v>13</v>
      </c>
      <c r="D166" s="44">
        <v>204895</v>
      </c>
      <c r="E166" s="45">
        <v>1078819</v>
      </c>
      <c r="F166" s="44">
        <v>18847284</v>
      </c>
      <c r="G166" s="44">
        <v>2266411</v>
      </c>
      <c r="H166" s="46">
        <f t="shared" ref="H166" si="30">SUM(D166:G166)</f>
        <v>22397409</v>
      </c>
      <c r="I166" s="46">
        <f t="shared" ref="I166" si="31">SUM(E166:G166)</f>
        <v>22192514</v>
      </c>
      <c r="J166" s="13">
        <v>1.0287556350515201</v>
      </c>
      <c r="K166" s="13">
        <v>5.416633521807003</v>
      </c>
      <c r="L166" s="13">
        <v>94.630174579254515</v>
      </c>
      <c r="M166" s="13">
        <v>11.37940451251983</v>
      </c>
      <c r="N166" s="13">
        <v>111.42621261358134</v>
      </c>
      <c r="O166" s="13">
        <v>112.45496824863287</v>
      </c>
      <c r="P166" s="38"/>
    </row>
    <row r="167" spans="1:16" ht="12.5" x14ac:dyDescent="0.25">
      <c r="A167" s="7"/>
      <c r="B167" s="11"/>
      <c r="C167" s="11" t="s">
        <v>14</v>
      </c>
      <c r="D167" s="44">
        <v>203967</v>
      </c>
      <c r="E167" s="45">
        <v>1100131</v>
      </c>
      <c r="F167" s="44">
        <v>18874932</v>
      </c>
      <c r="G167" s="44">
        <v>2437816</v>
      </c>
      <c r="H167" s="46">
        <f>SUM(D167:G167)</f>
        <v>22616846</v>
      </c>
      <c r="I167" s="46">
        <f>SUM(E167:G167)</f>
        <v>22412879</v>
      </c>
      <c r="J167" s="13">
        <v>1.0235295578803618</v>
      </c>
      <c r="K167" s="13">
        <v>5.5205822316378645</v>
      </c>
      <c r="L167" s="13">
        <v>94.716551231237858</v>
      </c>
      <c r="M167" s="13">
        <v>12.233237399548319</v>
      </c>
      <c r="N167" s="13">
        <v>112.47037086242403</v>
      </c>
      <c r="O167" s="13">
        <v>113.49390042030441</v>
      </c>
      <c r="P167" s="38"/>
    </row>
    <row r="168" spans="1:16" ht="12.5" x14ac:dyDescent="0.25">
      <c r="A168" s="7"/>
      <c r="B168" s="11"/>
      <c r="C168" s="11" t="s">
        <v>15</v>
      </c>
      <c r="D168" s="44">
        <v>203907</v>
      </c>
      <c r="E168" s="45">
        <v>1088987</v>
      </c>
      <c r="F168" s="44">
        <v>18603593</v>
      </c>
      <c r="G168" s="44">
        <v>2542549</v>
      </c>
      <c r="H168" s="46">
        <f>SUM(D168:G168)</f>
        <v>22439036</v>
      </c>
      <c r="I168" s="46">
        <f>SUM(E168:G168)</f>
        <v>22235129</v>
      </c>
      <c r="J168" s="13">
        <v>1.0226625748639517</v>
      </c>
      <c r="K168" s="13">
        <v>5.4616381458869494</v>
      </c>
      <c r="L168" s="13">
        <v>93.303311407165964</v>
      </c>
      <c r="M168" s="13">
        <v>12.751743231266046</v>
      </c>
      <c r="N168" s="13">
        <v>111.51669278431896</v>
      </c>
      <c r="O168" s="13">
        <v>112.53935535918291</v>
      </c>
      <c r="P168" s="38"/>
    </row>
    <row r="169" spans="1:16" ht="12.5" x14ac:dyDescent="0.25">
      <c r="A169" s="7"/>
      <c r="B169" s="10"/>
      <c r="C169" s="11" t="s">
        <v>16</v>
      </c>
      <c r="D169" s="44">
        <v>199733</v>
      </c>
      <c r="E169" s="45">
        <v>1061527</v>
      </c>
      <c r="F169" s="44">
        <v>18448368</v>
      </c>
      <c r="G169" s="44">
        <v>2659864</v>
      </c>
      <c r="H169" s="46">
        <f t="shared" ref="H169" si="32">SUM(D169:G169)</f>
        <v>22369492</v>
      </c>
      <c r="I169" s="46">
        <f t="shared" ref="I169" si="33">SUM(E169:G169)</f>
        <v>22169759</v>
      </c>
      <c r="J169" s="13">
        <v>1.0011748535835703</v>
      </c>
      <c r="K169" s="13">
        <v>5.3209741945497573</v>
      </c>
      <c r="L169" s="13">
        <v>92.473662996379275</v>
      </c>
      <c r="M169" s="13">
        <v>13.332743966956935</v>
      </c>
      <c r="N169" s="13">
        <v>111.12738115788598</v>
      </c>
      <c r="O169" s="13">
        <v>112.12855601146954</v>
      </c>
      <c r="P169" s="38"/>
    </row>
    <row r="170" spans="1:16" ht="12.5" x14ac:dyDescent="0.25">
      <c r="A170" s="7"/>
      <c r="B170" s="11"/>
      <c r="C170" s="11" t="s">
        <v>17</v>
      </c>
      <c r="D170" s="44">
        <v>198921</v>
      </c>
      <c r="E170" s="45">
        <v>1045684</v>
      </c>
      <c r="F170" s="44">
        <v>18418975</v>
      </c>
      <c r="G170" s="44">
        <v>2802240</v>
      </c>
      <c r="H170" s="46">
        <f>SUM(D170:G170)</f>
        <v>22465820</v>
      </c>
      <c r="I170" s="46">
        <f>SUM(E170:G170)</f>
        <v>22266899</v>
      </c>
      <c r="J170" s="13">
        <v>0.99655381080471694</v>
      </c>
      <c r="K170" s="13">
        <v>5.2386644703048928</v>
      </c>
      <c r="L170" s="13">
        <v>92.27532400986729</v>
      </c>
      <c r="M170" s="13">
        <v>14.038653288438175</v>
      </c>
      <c r="N170" s="13">
        <v>111.55264176861036</v>
      </c>
      <c r="O170" s="13">
        <v>112.54919557941507</v>
      </c>
      <c r="P170" s="38"/>
    </row>
    <row r="171" spans="1:16" ht="12.5" x14ac:dyDescent="0.25">
      <c r="A171" s="7"/>
      <c r="B171" s="11"/>
      <c r="C171" s="11" t="s">
        <v>18</v>
      </c>
      <c r="D171" s="44">
        <v>201233</v>
      </c>
      <c r="E171" s="45">
        <v>1037263</v>
      </c>
      <c r="F171" s="44">
        <v>18543161</v>
      </c>
      <c r="G171" s="44">
        <v>2930119</v>
      </c>
      <c r="H171" s="46">
        <f>SUM(D171:G171)</f>
        <v>22711776</v>
      </c>
      <c r="I171" s="46">
        <f>SUM(E171:G171)</f>
        <v>22510543</v>
      </c>
      <c r="J171" s="13">
        <v>1.0076085840248539</v>
      </c>
      <c r="K171" s="13">
        <v>5.1937560076695766</v>
      </c>
      <c r="L171" s="13">
        <v>92.848827968349582</v>
      </c>
      <c r="M171" s="13">
        <v>14.671614777965447</v>
      </c>
      <c r="N171" s="13">
        <v>112.7141987539846</v>
      </c>
      <c r="O171" s="13">
        <v>113.72180733800947</v>
      </c>
      <c r="P171" s="38"/>
    </row>
    <row r="172" spans="1:16" ht="12.5" x14ac:dyDescent="0.25">
      <c r="A172" s="7"/>
      <c r="B172" s="10"/>
      <c r="C172" s="11" t="s">
        <v>19</v>
      </c>
      <c r="D172" s="44">
        <v>189541</v>
      </c>
      <c r="E172" s="45">
        <v>1026926</v>
      </c>
      <c r="F172" s="44">
        <v>18435563</v>
      </c>
      <c r="G172" s="44">
        <v>3052701</v>
      </c>
      <c r="H172" s="46">
        <f t="shared" ref="H172" si="34">SUM(D172:G172)</f>
        <v>22704731</v>
      </c>
      <c r="I172" s="46">
        <f t="shared" ref="I172" si="35">SUM(E172:G172)</f>
        <v>22515190</v>
      </c>
      <c r="J172" s="13">
        <v>0.94856802299678755</v>
      </c>
      <c r="K172" s="13">
        <v>5.1393058260956677</v>
      </c>
      <c r="L172" s="13">
        <v>92.261756283562534</v>
      </c>
      <c r="M172" s="13">
        <v>15.277404637362451</v>
      </c>
      <c r="N172" s="13">
        <v>112.67846674702065</v>
      </c>
      <c r="O172" s="13">
        <v>113.62703477001743</v>
      </c>
      <c r="P172" s="38"/>
    </row>
    <row r="173" spans="1:16" ht="12.5" x14ac:dyDescent="0.25">
      <c r="A173" s="7"/>
      <c r="B173" s="11"/>
      <c r="C173" s="11" t="s">
        <v>20</v>
      </c>
      <c r="D173" s="44">
        <v>193975</v>
      </c>
      <c r="E173" s="45">
        <v>1014391</v>
      </c>
      <c r="F173" s="44">
        <v>18395381</v>
      </c>
      <c r="G173" s="44">
        <v>3144038</v>
      </c>
      <c r="H173" s="46">
        <f t="shared" ref="H173:H178" si="36">SUM(D173:G173)</f>
        <v>22747785</v>
      </c>
      <c r="I173" s="46">
        <f t="shared" ref="I173:I178" si="37">SUM(E173:G173)</f>
        <v>22553810</v>
      </c>
      <c r="J173" s="13">
        <v>0.97025043840713965</v>
      </c>
      <c r="K173" s="13">
        <v>5.0739183527065697</v>
      </c>
      <c r="L173" s="13">
        <v>92.012509240450399</v>
      </c>
      <c r="M173" s="13">
        <v>15.726275282220422</v>
      </c>
      <c r="N173" s="13">
        <v>112.8127028753774</v>
      </c>
      <c r="O173" s="13">
        <v>113.78295331378453</v>
      </c>
      <c r="P173" s="38"/>
    </row>
    <row r="174" spans="1:16" ht="12.5" x14ac:dyDescent="0.25">
      <c r="A174" s="7"/>
      <c r="B174" s="11"/>
      <c r="C174" s="11" t="s">
        <v>21</v>
      </c>
      <c r="D174" s="44">
        <v>188227</v>
      </c>
      <c r="E174" s="45">
        <v>1006427</v>
      </c>
      <c r="F174" s="44">
        <v>18360823</v>
      </c>
      <c r="G174" s="44">
        <v>3286313</v>
      </c>
      <c r="H174" s="46">
        <f t="shared" si="36"/>
        <v>22841790</v>
      </c>
      <c r="I174" s="46">
        <f t="shared" si="37"/>
        <v>22653563</v>
      </c>
      <c r="J174" s="13">
        <v>0.94100710145145916</v>
      </c>
      <c r="K174" s="13">
        <v>5.0314511419322825</v>
      </c>
      <c r="L174" s="13">
        <v>91.791638986400912</v>
      </c>
      <c r="M174" s="13">
        <v>16.429331979961692</v>
      </c>
      <c r="N174" s="13">
        <v>113.25242210829488</v>
      </c>
      <c r="O174" s="13">
        <v>114.19342920974636</v>
      </c>
      <c r="P174" s="38"/>
    </row>
    <row r="175" spans="1:16" ht="12.5" x14ac:dyDescent="0.25">
      <c r="A175" s="7"/>
      <c r="B175" s="11"/>
      <c r="C175" s="11" t="s">
        <v>22</v>
      </c>
      <c r="D175" s="44">
        <v>185273</v>
      </c>
      <c r="E175" s="45">
        <v>988067</v>
      </c>
      <c r="F175" s="44">
        <v>18142369</v>
      </c>
      <c r="G175" s="44">
        <v>3439814</v>
      </c>
      <c r="H175" s="46">
        <f t="shared" si="36"/>
        <v>22755523</v>
      </c>
      <c r="I175" s="46">
        <f t="shared" si="37"/>
        <v>22570250</v>
      </c>
      <c r="J175" s="13">
        <v>0.92575512795095627</v>
      </c>
      <c r="K175" s="13">
        <v>4.9370825323124121</v>
      </c>
      <c r="L175" s="13">
        <v>90.652124890990393</v>
      </c>
      <c r="M175" s="13">
        <v>17.187746998739648</v>
      </c>
      <c r="N175" s="13">
        <v>112.77695442204245</v>
      </c>
      <c r="O175" s="13">
        <v>113.7027095499934</v>
      </c>
      <c r="P175" s="38"/>
    </row>
    <row r="176" spans="1:16" ht="13" thickBot="1" x14ac:dyDescent="0.3">
      <c r="A176" s="7"/>
      <c r="B176" s="15"/>
      <c r="C176" s="15" t="s">
        <v>23</v>
      </c>
      <c r="D176" s="42">
        <v>183254</v>
      </c>
      <c r="E176" s="41">
        <v>850710</v>
      </c>
      <c r="F176" s="42">
        <v>17777981</v>
      </c>
      <c r="G176" s="42">
        <v>3844699</v>
      </c>
      <c r="H176" s="43">
        <f t="shared" si="36"/>
        <v>22656644</v>
      </c>
      <c r="I176" s="43">
        <f t="shared" si="37"/>
        <v>22473390</v>
      </c>
      <c r="J176" s="16">
        <v>0.91518856742929544</v>
      </c>
      <c r="K176" s="16">
        <v>4.2485297248506226</v>
      </c>
      <c r="L176" s="16">
        <v>88.784992213950218</v>
      </c>
      <c r="M176" s="16">
        <v>19.200806367156215</v>
      </c>
      <c r="N176" s="16">
        <v>112.23432830595706</v>
      </c>
      <c r="O176" s="16">
        <v>113.14951687338635</v>
      </c>
      <c r="P176" s="38"/>
    </row>
    <row r="177" spans="1:16" ht="12.5" x14ac:dyDescent="0.25">
      <c r="A177" s="7"/>
      <c r="B177" s="8">
        <v>2024</v>
      </c>
      <c r="C177" s="8" t="s">
        <v>12</v>
      </c>
      <c r="D177" s="47">
        <v>183667</v>
      </c>
      <c r="E177" s="48">
        <v>950379</v>
      </c>
      <c r="F177" s="47">
        <v>17730778</v>
      </c>
      <c r="G177" s="47">
        <v>3936744</v>
      </c>
      <c r="H177" s="49">
        <f t="shared" si="36"/>
        <v>22801568</v>
      </c>
      <c r="I177" s="49">
        <f t="shared" si="37"/>
        <v>22617901</v>
      </c>
      <c r="J177" s="9">
        <v>0.91677234625626547</v>
      </c>
      <c r="K177" s="9">
        <v>4.7438090983284056</v>
      </c>
      <c r="L177" s="9">
        <v>88.503035101618551</v>
      </c>
      <c r="M177" s="9">
        <v>19.650225862513548</v>
      </c>
      <c r="N177" s="9">
        <v>112.89707006246051</v>
      </c>
      <c r="O177" s="9">
        <v>113.81384240871677</v>
      </c>
      <c r="P177" s="38"/>
    </row>
    <row r="178" spans="1:16" ht="12.5" x14ac:dyDescent="0.25">
      <c r="A178" s="7"/>
      <c r="B178" s="11"/>
      <c r="C178" s="11" t="s">
        <v>13</v>
      </c>
      <c r="D178" s="44">
        <v>179813</v>
      </c>
      <c r="E178" s="45">
        <v>896764</v>
      </c>
      <c r="F178" s="44">
        <v>17643431</v>
      </c>
      <c r="G178" s="44">
        <v>4074704</v>
      </c>
      <c r="H178" s="46">
        <f t="shared" si="36"/>
        <v>22794712</v>
      </c>
      <c r="I178" s="46">
        <f t="shared" si="37"/>
        <v>22614899</v>
      </c>
      <c r="J178" s="13">
        <v>0.89706688816441582</v>
      </c>
      <c r="K178" s="13">
        <v>4.4738550099151571</v>
      </c>
      <c r="L178" s="13">
        <v>88.021098272725482</v>
      </c>
      <c r="M178" s="13">
        <v>20.328241214323203</v>
      </c>
      <c r="N178" s="13">
        <v>112.82319449696384</v>
      </c>
      <c r="O178" s="13">
        <v>113.72026138512825</v>
      </c>
      <c r="P178" s="38"/>
    </row>
    <row r="179" spans="1:16" ht="12.5" x14ac:dyDescent="0.25">
      <c r="A179" s="7"/>
      <c r="B179" s="11"/>
      <c r="C179" s="11" t="s">
        <v>14</v>
      </c>
      <c r="D179" s="44">
        <v>172733</v>
      </c>
      <c r="E179" s="45">
        <v>910891</v>
      </c>
      <c r="F179" s="44">
        <v>17634089</v>
      </c>
      <c r="G179" s="44">
        <v>4251156</v>
      </c>
      <c r="H179" s="46">
        <f t="shared" ref="H179:H185" si="38">SUM(D179:G179)</f>
        <v>22968869</v>
      </c>
      <c r="I179" s="46">
        <f t="shared" ref="I179:I185" si="39">SUM(E179:G179)</f>
        <v>22796136</v>
      </c>
      <c r="J179" s="13">
        <v>0.86129622007074902</v>
      </c>
      <c r="K179" s="13">
        <v>4.5419634649804301</v>
      </c>
      <c r="L179" s="13">
        <v>87.928619314729517</v>
      </c>
      <c r="M179" s="13">
        <v>21.197481626157625</v>
      </c>
      <c r="N179" s="13">
        <v>113.66806440586757</v>
      </c>
      <c r="O179" s="13">
        <v>114.52936062593832</v>
      </c>
      <c r="P179" s="38"/>
    </row>
    <row r="180" spans="1:16" ht="12.5" x14ac:dyDescent="0.25">
      <c r="A180" s="7"/>
      <c r="B180" s="11"/>
      <c r="C180" s="11" t="s">
        <v>15</v>
      </c>
      <c r="D180" s="44">
        <v>164967</v>
      </c>
      <c r="E180" s="45">
        <v>901410</v>
      </c>
      <c r="F180" s="44">
        <v>17365822</v>
      </c>
      <c r="G180" s="44">
        <v>4458204</v>
      </c>
      <c r="H180" s="46">
        <f t="shared" si="38"/>
        <v>22890403</v>
      </c>
      <c r="I180" s="46">
        <f t="shared" si="39"/>
        <v>22725436</v>
      </c>
      <c r="J180" s="13">
        <v>0.82214402668385933</v>
      </c>
      <c r="K180" s="13">
        <v>4.4923460273454543</v>
      </c>
      <c r="L180" s="13">
        <v>86.545835383774644</v>
      </c>
      <c r="M180" s="13">
        <v>22.218296922039489</v>
      </c>
      <c r="N180" s="13">
        <v>113.25647833315958</v>
      </c>
      <c r="O180" s="13">
        <v>114.07862235984344</v>
      </c>
      <c r="P180" s="38"/>
    </row>
    <row r="181" spans="1:16" ht="12.5" x14ac:dyDescent="0.25">
      <c r="A181" s="7"/>
      <c r="B181" s="11"/>
      <c r="C181" s="11" t="s">
        <v>16</v>
      </c>
      <c r="D181" s="44">
        <v>161834</v>
      </c>
      <c r="E181" s="45">
        <v>882423</v>
      </c>
      <c r="F181" s="44">
        <v>17067787</v>
      </c>
      <c r="G181" s="44">
        <v>4663407</v>
      </c>
      <c r="H181" s="46">
        <f t="shared" si="38"/>
        <v>22775451</v>
      </c>
      <c r="I181" s="46">
        <f t="shared" si="39"/>
        <v>22613617</v>
      </c>
      <c r="J181" s="13">
        <v>0.80611001980000496</v>
      </c>
      <c r="K181" s="13">
        <v>4.3954300208978321</v>
      </c>
      <c r="L181" s="13">
        <v>85.016214865308072</v>
      </c>
      <c r="M181" s="13">
        <v>23.228858639751113</v>
      </c>
      <c r="N181" s="13">
        <v>112.64050352595702</v>
      </c>
      <c r="O181" s="13">
        <v>113.44661354575702</v>
      </c>
      <c r="P181" s="38"/>
    </row>
    <row r="182" spans="1:16" ht="12.5" x14ac:dyDescent="0.25">
      <c r="A182" s="7"/>
      <c r="B182" s="11"/>
      <c r="C182" s="11" t="s">
        <v>17</v>
      </c>
      <c r="D182" s="44">
        <v>155525</v>
      </c>
      <c r="E182" s="45">
        <v>876071</v>
      </c>
      <c r="F182" s="44">
        <v>16931422</v>
      </c>
      <c r="G182" s="44">
        <v>4834565</v>
      </c>
      <c r="H182" s="46">
        <f t="shared" si="38"/>
        <v>22797583</v>
      </c>
      <c r="I182" s="46">
        <f t="shared" si="39"/>
        <v>22642058</v>
      </c>
      <c r="J182" s="13">
        <v>0.77428099651818627</v>
      </c>
      <c r="K182" s="13">
        <v>4.3615182568762831</v>
      </c>
      <c r="L182" s="13">
        <v>84.293060913871997</v>
      </c>
      <c r="M182" s="13">
        <v>24.068875138607588</v>
      </c>
      <c r="N182" s="13">
        <v>112.72345430935587</v>
      </c>
      <c r="O182" s="13">
        <v>113.49773530587406</v>
      </c>
      <c r="P182" s="38"/>
    </row>
    <row r="183" spans="1:16" ht="12.5" x14ac:dyDescent="0.25">
      <c r="A183" s="7"/>
      <c r="B183" s="11"/>
      <c r="C183" s="11" t="s">
        <v>18</v>
      </c>
      <c r="D183" s="44">
        <v>148984</v>
      </c>
      <c r="E183" s="45">
        <v>874019</v>
      </c>
      <c r="F183" s="44">
        <v>16837298</v>
      </c>
      <c r="G183" s="44">
        <v>5023328</v>
      </c>
      <c r="H183" s="46">
        <f t="shared" si="38"/>
        <v>22883629</v>
      </c>
      <c r="I183" s="46">
        <f t="shared" si="39"/>
        <v>22734645</v>
      </c>
      <c r="J183" s="13">
        <v>0.74134578662622719</v>
      </c>
      <c r="K183" s="13">
        <v>4.3491267725478471</v>
      </c>
      <c r="L183" s="13">
        <v>83.782553364590839</v>
      </c>
      <c r="M183" s="13">
        <v>24.996127420673044</v>
      </c>
      <c r="N183" s="13">
        <v>113.12780755781174</v>
      </c>
      <c r="O183" s="13">
        <v>113.86915334443796</v>
      </c>
      <c r="P183" s="38"/>
    </row>
    <row r="184" spans="1:16" ht="12.5" x14ac:dyDescent="0.25">
      <c r="A184" s="7"/>
      <c r="B184" s="11"/>
      <c r="C184" s="11" t="s">
        <v>19</v>
      </c>
      <c r="D184" s="44">
        <v>134285</v>
      </c>
      <c r="E184" s="45">
        <v>860755</v>
      </c>
      <c r="F184" s="44">
        <v>16880425</v>
      </c>
      <c r="G184" s="44">
        <v>5230835</v>
      </c>
      <c r="H184" s="46">
        <f t="shared" si="38"/>
        <v>23106300</v>
      </c>
      <c r="I184" s="46">
        <f t="shared" si="39"/>
        <v>22972015</v>
      </c>
      <c r="J184" s="13">
        <v>0.66786949655466576</v>
      </c>
      <c r="K184" s="13">
        <v>4.280984536671343</v>
      </c>
      <c r="L184" s="13">
        <v>83.955177021847518</v>
      </c>
      <c r="M184" s="13">
        <v>26.015676643039246</v>
      </c>
      <c r="N184" s="13">
        <v>114.2518382015581</v>
      </c>
      <c r="O184" s="13">
        <v>114.91970769811277</v>
      </c>
      <c r="P184" s="38"/>
    </row>
    <row r="185" spans="1:16" ht="13" thickBot="1" x14ac:dyDescent="0.3">
      <c r="A185" s="7"/>
      <c r="B185" s="15"/>
      <c r="C185" s="15" t="s">
        <v>20</v>
      </c>
      <c r="D185" s="42">
        <v>130785</v>
      </c>
      <c r="E185" s="41">
        <v>848362</v>
      </c>
      <c r="F185" s="42">
        <v>16633260</v>
      </c>
      <c r="G185" s="42">
        <v>5353619</v>
      </c>
      <c r="H185" s="43">
        <f t="shared" si="38"/>
        <v>22966026</v>
      </c>
      <c r="I185" s="43">
        <f t="shared" si="39"/>
        <v>22835241</v>
      </c>
      <c r="J185" s="16">
        <v>0.65013726777110126</v>
      </c>
      <c r="K185" s="16">
        <v>4.2172401480355317</v>
      </c>
      <c r="L185" s="16">
        <v>82.684575528740652</v>
      </c>
      <c r="M185" s="16">
        <v>26.613046062984708</v>
      </c>
      <c r="N185" s="16">
        <v>113.51486173976089</v>
      </c>
      <c r="O185" s="16">
        <v>114.164999007532</v>
      </c>
      <c r="P185" s="38"/>
    </row>
    <row r="186" spans="1:16" ht="13" thickBot="1" x14ac:dyDescent="0.3">
      <c r="A186" s="7"/>
      <c r="C186" s="34"/>
      <c r="D186" s="12"/>
      <c r="E186" s="12"/>
      <c r="F186" s="12"/>
      <c r="G186" s="12"/>
      <c r="H186" s="12"/>
      <c r="I186" s="12"/>
      <c r="J186" s="35"/>
      <c r="K186" s="35"/>
      <c r="L186" s="35"/>
      <c r="M186" s="35"/>
      <c r="N186" s="35"/>
      <c r="O186" s="35"/>
    </row>
    <row r="187" spans="1:16" ht="13" thickBot="1" x14ac:dyDescent="0.3">
      <c r="A187" s="7"/>
      <c r="B187" s="110" t="s">
        <v>94</v>
      </c>
      <c r="C187" s="138"/>
      <c r="D187" s="90">
        <f>+D185/D173-1</f>
        <v>-0.32576362933367697</v>
      </c>
      <c r="E187" s="91">
        <f t="shared" ref="E187:I187" si="40">+E185/E173-1</f>
        <v>-0.1636735736022894</v>
      </c>
      <c r="F187" s="91">
        <f t="shared" si="40"/>
        <v>-9.5791492440412074E-2</v>
      </c>
      <c r="G187" s="91">
        <f t="shared" si="40"/>
        <v>0.70278444471727131</v>
      </c>
      <c r="H187" s="91">
        <f t="shared" si="40"/>
        <v>9.5939450808066873E-3</v>
      </c>
      <c r="I187" s="92">
        <f t="shared" si="40"/>
        <v>1.2478202130815186E-2</v>
      </c>
      <c r="J187" s="35"/>
      <c r="K187" s="35"/>
      <c r="L187" s="35"/>
      <c r="M187" s="35"/>
      <c r="N187" s="35"/>
      <c r="O187" s="35"/>
    </row>
    <row r="188" spans="1:16" ht="12.5" x14ac:dyDescent="0.25">
      <c r="A188" s="7"/>
      <c r="C188" s="34"/>
      <c r="D188" s="12"/>
      <c r="E188" s="12"/>
      <c r="F188" s="12"/>
      <c r="G188" s="122"/>
      <c r="H188" s="137"/>
      <c r="I188" s="12"/>
      <c r="J188" s="35"/>
      <c r="K188" s="35"/>
      <c r="L188" s="35"/>
      <c r="M188" s="35"/>
      <c r="N188" s="35"/>
      <c r="O188" s="35"/>
    </row>
    <row r="189" spans="1:16" ht="12.5" x14ac:dyDescent="0.25">
      <c r="B189" s="6" t="s">
        <v>1</v>
      </c>
      <c r="D189" s="18"/>
      <c r="E189" s="18"/>
      <c r="F189" s="123"/>
      <c r="G189" s="124"/>
      <c r="I189" s="37"/>
      <c r="J189" s="35"/>
      <c r="K189" s="35"/>
      <c r="L189" s="35"/>
      <c r="M189" s="35"/>
      <c r="N189" s="35"/>
      <c r="O189" s="35"/>
    </row>
    <row r="190" spans="1:16" ht="14.5" x14ac:dyDescent="0.35">
      <c r="E190" s="19"/>
      <c r="F190" s="19"/>
      <c r="G190" s="19"/>
    </row>
    <row r="191" spans="1:16" ht="12.5" x14ac:dyDescent="0.25"/>
    <row r="192" spans="1:16" ht="12.5" x14ac:dyDescent="0.25"/>
    <row r="193" spans="8:14" ht="12.5" x14ac:dyDescent="0.25"/>
    <row r="194" spans="8:14" ht="12.5" x14ac:dyDescent="0.25"/>
    <row r="195" spans="8:14" ht="12.5" x14ac:dyDescent="0.25"/>
    <row r="196" spans="8:14" ht="12.5" x14ac:dyDescent="0.25"/>
    <row r="197" spans="8:14" ht="12.5" x14ac:dyDescent="0.25"/>
    <row r="198" spans="8:14" ht="12.5" x14ac:dyDescent="0.25"/>
    <row r="199" spans="8:14" ht="12.5" x14ac:dyDescent="0.25"/>
    <row r="200" spans="8:14" ht="12.5" x14ac:dyDescent="0.25"/>
    <row r="201" spans="8:14" ht="12.5" x14ac:dyDescent="0.25"/>
    <row r="202" spans="8:14" ht="12.5" x14ac:dyDescent="0.25"/>
    <row r="203" spans="8:14" ht="12.5" x14ac:dyDescent="0.25"/>
    <row r="204" spans="8:14" ht="12.5" x14ac:dyDescent="0.25"/>
    <row r="205" spans="8:14" ht="12.5" x14ac:dyDescent="0.25"/>
    <row r="206" spans="8:14" ht="12.5" x14ac:dyDescent="0.25">
      <c r="H206" s="20"/>
      <c r="I206" s="20"/>
      <c r="J206" s="20"/>
      <c r="K206" s="20"/>
      <c r="L206" s="20"/>
      <c r="M206" s="20"/>
      <c r="N206" s="20"/>
    </row>
    <row r="207" spans="8:14" ht="12.5" x14ac:dyDescent="0.25">
      <c r="H207" s="20"/>
      <c r="I207" s="20"/>
      <c r="J207" s="20"/>
      <c r="K207" s="20"/>
      <c r="L207" s="20"/>
      <c r="M207" s="20"/>
      <c r="N207" s="20"/>
    </row>
    <row r="208" spans="8:14" ht="12.5" x14ac:dyDescent="0.25">
      <c r="H208" s="20"/>
      <c r="I208" s="20"/>
      <c r="J208" s="20"/>
      <c r="K208" s="20"/>
      <c r="L208" s="20"/>
      <c r="M208" s="20"/>
      <c r="N208" s="20"/>
    </row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x14ac:dyDescent="0.25"/>
    <row r="221" ht="12.5" x14ac:dyDescent="0.25"/>
    <row r="222" ht="12.5" x14ac:dyDescent="0.25"/>
    <row r="223" ht="12.5" x14ac:dyDescent="0.25"/>
    <row r="224" ht="12.5" x14ac:dyDescent="0.25"/>
    <row r="225" ht="12.5" x14ac:dyDescent="0.25"/>
    <row r="226" ht="12.5" x14ac:dyDescent="0.25"/>
    <row r="227" ht="12.5" x14ac:dyDescent="0.25"/>
    <row r="228" ht="12.5" x14ac:dyDescent="0.25"/>
    <row r="229" ht="12.5" x14ac:dyDescent="0.25"/>
    <row r="230" ht="12.5" x14ac:dyDescent="0.25"/>
    <row r="231" ht="12.5" x14ac:dyDescent="0.25"/>
    <row r="232" ht="12.5" hidden="1" x14ac:dyDescent="0.25"/>
    <row r="233" ht="12.5" hidden="1" x14ac:dyDescent="0.25"/>
    <row r="234" ht="12.5" hidden="1" x14ac:dyDescent="0.25"/>
    <row r="235" ht="12.5" hidden="1" x14ac:dyDescent="0.25"/>
    <row r="236" ht="12.5" hidden="1" x14ac:dyDescent="0.25"/>
    <row r="237" ht="12.5" hidden="1" x14ac:dyDescent="0.25"/>
    <row r="238" ht="12.5" hidden="1" x14ac:dyDescent="0.25"/>
    <row r="239" ht="12.5" hidden="1" x14ac:dyDescent="0.25"/>
    <row r="240" ht="12.5" hidden="1" x14ac:dyDescent="0.25"/>
    <row r="241" ht="12.5" hidden="1" x14ac:dyDescent="0.25"/>
    <row r="242" ht="12.5" hidden="1" x14ac:dyDescent="0.25"/>
    <row r="243" ht="12.5" hidden="1" x14ac:dyDescent="0.25"/>
    <row r="244" ht="12.5" hidden="1" x14ac:dyDescent="0.25"/>
    <row r="245" ht="12.5" hidden="1" x14ac:dyDescent="0.25"/>
    <row r="246" ht="12.5" hidden="1" x14ac:dyDescent="0.25"/>
    <row r="247" ht="12.5" hidden="1" x14ac:dyDescent="0.25"/>
    <row r="248" ht="12.5" hidden="1" x14ac:dyDescent="0.25"/>
    <row r="249" ht="12.5" hidden="1" x14ac:dyDescent="0.25"/>
    <row r="250" ht="12.5" hidden="1" x14ac:dyDescent="0.25"/>
    <row r="251" ht="12.5" hidden="1" x14ac:dyDescent="0.25"/>
    <row r="252" ht="12.5" hidden="1" x14ac:dyDescent="0.25"/>
    <row r="253" ht="12.5" hidden="1" x14ac:dyDescent="0.25"/>
    <row r="254" ht="12.5" hidden="1" x14ac:dyDescent="0.25"/>
    <row r="255" ht="12.5" hidden="1" x14ac:dyDescent="0.25"/>
    <row r="256" ht="12.5" hidden="1" x14ac:dyDescent="0.25"/>
    <row r="257" ht="12.5" hidden="1" x14ac:dyDescent="0.25"/>
    <row r="258" ht="12.5" hidden="1" x14ac:dyDescent="0.25"/>
    <row r="259" ht="12.5" hidden="1" x14ac:dyDescent="0.25"/>
    <row r="260" ht="12.5" hidden="1" x14ac:dyDescent="0.25"/>
    <row r="261" ht="12.5" hidden="1" x14ac:dyDescent="0.25"/>
    <row r="262" ht="12.5" hidden="1" x14ac:dyDescent="0.25"/>
    <row r="263" ht="12.5" hidden="1" x14ac:dyDescent="0.25"/>
    <row r="264" ht="12.5" hidden="1" x14ac:dyDescent="0.25"/>
    <row r="265" ht="12.5" hidden="1" x14ac:dyDescent="0.25"/>
    <row r="266" ht="12.5" hidden="1" x14ac:dyDescent="0.25"/>
    <row r="267" ht="12.5" hidden="1" x14ac:dyDescent="0.25"/>
    <row r="268" ht="12.5" hidden="1" x14ac:dyDescent="0.25"/>
    <row r="269" ht="12.5" hidden="1" x14ac:dyDescent="0.25"/>
    <row r="270" ht="12.5" hidden="1" x14ac:dyDescent="0.25"/>
    <row r="271" ht="12.5" hidden="1" x14ac:dyDescent="0.25"/>
    <row r="272" ht="12.5" hidden="1" x14ac:dyDescent="0.25"/>
    <row r="273" ht="12.5" hidden="1" x14ac:dyDescent="0.25"/>
    <row r="274" ht="12.5" hidden="1" x14ac:dyDescent="0.25"/>
    <row r="275" ht="12.5" hidden="1" x14ac:dyDescent="0.25"/>
    <row r="276" ht="12.5" hidden="1" x14ac:dyDescent="0.25"/>
    <row r="277" ht="12.5" hidden="1" x14ac:dyDescent="0.25"/>
    <row r="278" ht="12.5" hidden="1" x14ac:dyDescent="0.25"/>
    <row r="279" ht="12.5" hidden="1" x14ac:dyDescent="0.25"/>
    <row r="280" ht="12.5" hidden="1" x14ac:dyDescent="0.25"/>
    <row r="281" ht="12.5" hidden="1" x14ac:dyDescent="0.25"/>
    <row r="282" ht="12.5" hidden="1" x14ac:dyDescent="0.25"/>
    <row r="283" ht="12.5" hidden="1" x14ac:dyDescent="0.25"/>
    <row r="284" ht="12.5" hidden="1" x14ac:dyDescent="0.25"/>
    <row r="285" ht="12.5" hidden="1" x14ac:dyDescent="0.25"/>
    <row r="286" ht="12.5" hidden="1" x14ac:dyDescent="0.25"/>
    <row r="287" ht="12.5" hidden="1" x14ac:dyDescent="0.25"/>
    <row r="288" ht="12.5" hidden="1" x14ac:dyDescent="0.25"/>
    <row r="289" ht="12.5" hidden="1" x14ac:dyDescent="0.25"/>
  </sheetData>
  <phoneticPr fontId="26" type="noConversion"/>
  <hyperlinks>
    <hyperlink ref="B6" location="ÍNDICE!A1" display="&lt;&lt; VOLVER" xr:uid="{00000000-0004-0000-0100-000000000000}"/>
    <hyperlink ref="B189" location="ÍNDICE!A1" display="&lt;&lt; VOLVER" xr:uid="{00000000-0004-0000-01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7" max="1048575" man="1"/>
  </colBreaks>
  <ignoredErrors>
    <ignoredError sqref="I152:I18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E263"/>
  <sheetViews>
    <sheetView showGridLines="0" zoomScaleNormal="100" zoomScaleSheetLayoutView="100" workbookViewId="0">
      <pane xSplit="3" ySplit="8" topLeftCell="AN184" activePane="bottomRight" state="frozen"/>
      <selection pane="topRight" activeCell="D1" sqref="D1"/>
      <selection pane="bottomLeft" activeCell="A9" sqref="A9"/>
      <selection pane="bottomRight" activeCell="I191" sqref="I191"/>
    </sheetView>
  </sheetViews>
  <sheetFormatPr baseColWidth="10" defaultColWidth="0" defaultRowHeight="0" customHeight="1" zeroHeight="1" x14ac:dyDescent="0.25"/>
  <cols>
    <col min="1" max="1" width="20.7265625" style="1" customWidth="1"/>
    <col min="2" max="2" width="12" style="1" customWidth="1"/>
    <col min="3" max="3" width="10.81640625" style="1" customWidth="1"/>
    <col min="4" max="43" width="18.81640625" style="1" customWidth="1"/>
    <col min="44" max="44" width="13.7265625" style="1" customWidth="1"/>
    <col min="45" max="45" width="14" style="1" customWidth="1"/>
    <col min="46" max="46" width="10.26953125" style="1" customWidth="1"/>
    <col min="47" max="61" width="18.81640625" style="1" customWidth="1"/>
    <col min="62" max="62" width="9" style="1" customWidth="1"/>
    <col min="63" max="63" width="18.81640625" style="1" customWidth="1"/>
    <col min="64" max="64" width="10.90625" style="1" customWidth="1"/>
    <col min="65" max="72" width="18.6328125" style="1" customWidth="1"/>
    <col min="73" max="73" width="19.81640625" style="1" customWidth="1"/>
    <col min="74" max="79" width="18.6328125" style="1" customWidth="1"/>
    <col min="80" max="82" width="9.6328125" style="1" customWidth="1"/>
    <col min="83" max="83" width="9.6328125" style="1" hidden="1" customWidth="1"/>
    <col min="84" max="16384" width="3.08984375" style="1" hidden="1"/>
  </cols>
  <sheetData>
    <row r="1" spans="1:79" ht="33.75" customHeight="1" x14ac:dyDescent="0.25"/>
    <row r="2" spans="1:79" ht="14" x14ac:dyDescent="0.3">
      <c r="B2" s="2" t="s">
        <v>0</v>
      </c>
    </row>
    <row r="3" spans="1:79" ht="14" x14ac:dyDescent="0.3">
      <c r="B3" s="2" t="s">
        <v>27</v>
      </c>
    </row>
    <row r="4" spans="1:79" s="3" customFormat="1" ht="12.75" customHeight="1" x14ac:dyDescent="0.25">
      <c r="B4" s="4"/>
      <c r="D4" s="5"/>
    </row>
    <row r="5" spans="1:79" s="3" customFormat="1" ht="16.5" customHeight="1" x14ac:dyDescent="0.25"/>
    <row r="6" spans="1:79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79" ht="15.75" customHeight="1" thickBot="1" x14ac:dyDescent="0.3">
      <c r="A7" s="7"/>
      <c r="B7" s="142"/>
      <c r="C7" s="143"/>
      <c r="D7" s="147" t="s">
        <v>2</v>
      </c>
      <c r="E7" s="148"/>
      <c r="F7" s="148"/>
      <c r="G7" s="148"/>
      <c r="H7" s="148"/>
      <c r="I7" s="148"/>
      <c r="J7" s="148"/>
      <c r="K7" s="149"/>
      <c r="L7" s="147" t="s">
        <v>3</v>
      </c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9"/>
      <c r="AA7" s="147" t="s">
        <v>40</v>
      </c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1"/>
      <c r="AM7" s="152" t="s">
        <v>66</v>
      </c>
      <c r="AN7" s="153"/>
      <c r="AO7" s="153"/>
      <c r="AP7" s="154"/>
      <c r="AQ7" s="100"/>
      <c r="AR7" s="12"/>
      <c r="AS7" s="142"/>
      <c r="AT7" s="143"/>
      <c r="AU7" s="144" t="s">
        <v>67</v>
      </c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6"/>
      <c r="BK7" s="142"/>
      <c r="BL7" s="143"/>
      <c r="BM7" s="144" t="s">
        <v>91</v>
      </c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6"/>
    </row>
    <row r="8" spans="1:79" ht="23.5" thickBot="1" x14ac:dyDescent="0.3">
      <c r="A8" s="7"/>
      <c r="B8" s="86" t="s">
        <v>4</v>
      </c>
      <c r="C8" s="86" t="s">
        <v>5</v>
      </c>
      <c r="D8" s="97" t="s">
        <v>24</v>
      </c>
      <c r="E8" s="98" t="s">
        <v>25</v>
      </c>
      <c r="F8" s="98" t="s">
        <v>26</v>
      </c>
      <c r="G8" s="99" t="s">
        <v>37</v>
      </c>
      <c r="H8" s="99" t="s">
        <v>35</v>
      </c>
      <c r="I8" s="99" t="s">
        <v>36</v>
      </c>
      <c r="J8" s="99" t="s">
        <v>61</v>
      </c>
      <c r="K8" s="87" t="s">
        <v>6</v>
      </c>
      <c r="L8" s="97" t="s">
        <v>24</v>
      </c>
      <c r="M8" s="98" t="s">
        <v>25</v>
      </c>
      <c r="N8" s="98" t="s">
        <v>26</v>
      </c>
      <c r="O8" s="99" t="s">
        <v>37</v>
      </c>
      <c r="P8" s="99" t="s">
        <v>35</v>
      </c>
      <c r="Q8" s="99" t="s">
        <v>36</v>
      </c>
      <c r="R8" s="99" t="s">
        <v>51</v>
      </c>
      <c r="S8" s="99" t="s">
        <v>48</v>
      </c>
      <c r="T8" s="99" t="s">
        <v>38</v>
      </c>
      <c r="U8" s="99" t="s">
        <v>42</v>
      </c>
      <c r="V8" s="99" t="s">
        <v>52</v>
      </c>
      <c r="W8" s="99" t="s">
        <v>53</v>
      </c>
      <c r="X8" s="99" t="s">
        <v>61</v>
      </c>
      <c r="Y8" s="99" t="s">
        <v>93</v>
      </c>
      <c r="Z8" s="87" t="s">
        <v>7</v>
      </c>
      <c r="AA8" s="97" t="s">
        <v>24</v>
      </c>
      <c r="AB8" s="98" t="s">
        <v>25</v>
      </c>
      <c r="AC8" s="98" t="s">
        <v>26</v>
      </c>
      <c r="AD8" s="99" t="s">
        <v>37</v>
      </c>
      <c r="AE8" s="98" t="s">
        <v>35</v>
      </c>
      <c r="AF8" s="99" t="s">
        <v>36</v>
      </c>
      <c r="AG8" s="99" t="s">
        <v>51</v>
      </c>
      <c r="AH8" s="99" t="s">
        <v>53</v>
      </c>
      <c r="AI8" s="99" t="s">
        <v>52</v>
      </c>
      <c r="AJ8" s="99" t="s">
        <v>61</v>
      </c>
      <c r="AK8" s="99" t="s">
        <v>93</v>
      </c>
      <c r="AL8" s="87" t="s">
        <v>39</v>
      </c>
      <c r="AM8" s="99" t="s">
        <v>24</v>
      </c>
      <c r="AN8" s="98" t="s">
        <v>26</v>
      </c>
      <c r="AO8" s="99" t="s">
        <v>51</v>
      </c>
      <c r="AP8" s="87" t="s">
        <v>63</v>
      </c>
      <c r="AQ8" s="88" t="s">
        <v>8</v>
      </c>
      <c r="AR8" s="12"/>
      <c r="AS8" s="86" t="s">
        <v>4</v>
      </c>
      <c r="AT8" s="86" t="s">
        <v>5</v>
      </c>
      <c r="AU8" s="97" t="s">
        <v>24</v>
      </c>
      <c r="AV8" s="98" t="s">
        <v>25</v>
      </c>
      <c r="AW8" s="98" t="s">
        <v>26</v>
      </c>
      <c r="AX8" s="99" t="s">
        <v>35</v>
      </c>
      <c r="AY8" s="99" t="s">
        <v>37</v>
      </c>
      <c r="AZ8" s="99" t="s">
        <v>36</v>
      </c>
      <c r="BA8" s="99" t="s">
        <v>51</v>
      </c>
      <c r="BB8" s="99" t="s">
        <v>48</v>
      </c>
      <c r="BC8" s="99" t="s">
        <v>38</v>
      </c>
      <c r="BD8" s="99" t="s">
        <v>42</v>
      </c>
      <c r="BE8" s="99" t="s">
        <v>52</v>
      </c>
      <c r="BF8" s="99" t="s">
        <v>53</v>
      </c>
      <c r="BG8" s="99" t="s">
        <v>61</v>
      </c>
      <c r="BH8" s="99" t="s">
        <v>93</v>
      </c>
      <c r="BI8" s="87" t="s">
        <v>64</v>
      </c>
      <c r="BK8" s="86" t="s">
        <v>4</v>
      </c>
      <c r="BL8" s="86" t="s">
        <v>5</v>
      </c>
      <c r="BM8" s="97" t="s">
        <v>24</v>
      </c>
      <c r="BN8" s="98" t="s">
        <v>25</v>
      </c>
      <c r="BO8" s="98" t="s">
        <v>26</v>
      </c>
      <c r="BP8" s="99" t="s">
        <v>35</v>
      </c>
      <c r="BQ8" s="99" t="s">
        <v>37</v>
      </c>
      <c r="BR8" s="99" t="s">
        <v>36</v>
      </c>
      <c r="BS8" s="99" t="s">
        <v>51</v>
      </c>
      <c r="BT8" s="99" t="s">
        <v>48</v>
      </c>
      <c r="BU8" s="99" t="s">
        <v>38</v>
      </c>
      <c r="BV8" s="99" t="s">
        <v>42</v>
      </c>
      <c r="BW8" s="99" t="s">
        <v>52</v>
      </c>
      <c r="BX8" s="99" t="s">
        <v>53</v>
      </c>
      <c r="BY8" s="99" t="s">
        <v>61</v>
      </c>
      <c r="BZ8" s="99" t="s">
        <v>93</v>
      </c>
      <c r="CA8" s="87" t="s">
        <v>92</v>
      </c>
    </row>
    <row r="9" spans="1:79" ht="13" thickBot="1" x14ac:dyDescent="0.3">
      <c r="A9" s="7"/>
      <c r="B9" s="8">
        <v>2009</v>
      </c>
      <c r="C9" s="15" t="s">
        <v>23</v>
      </c>
      <c r="D9" s="53">
        <v>1497195</v>
      </c>
      <c r="E9" s="54">
        <v>520777</v>
      </c>
      <c r="F9" s="54">
        <v>1034073</v>
      </c>
      <c r="G9" s="54"/>
      <c r="H9" s="54"/>
      <c r="I9" s="54"/>
      <c r="J9" s="54"/>
      <c r="K9" s="55">
        <f t="shared" ref="K9:K42" si="0">SUM(D9:I9)</f>
        <v>3052045</v>
      </c>
      <c r="L9" s="56">
        <v>262770</v>
      </c>
      <c r="M9" s="54">
        <v>130696</v>
      </c>
      <c r="N9" s="54">
        <v>245321</v>
      </c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5">
        <f t="shared" ref="Z9:Z40" si="1">SUM(L9:W9)</f>
        <v>638787</v>
      </c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5"/>
      <c r="AM9" s="114"/>
      <c r="AN9" s="115"/>
      <c r="AO9" s="115"/>
      <c r="AP9" s="116">
        <f>SUM(AM9:AO9)</f>
        <v>0</v>
      </c>
      <c r="AQ9" s="43">
        <f t="shared" ref="AQ9:AQ72" si="2">K9+Z9+AL9+AP9</f>
        <v>3690832</v>
      </c>
      <c r="AR9" s="12"/>
      <c r="AS9" s="8">
        <v>2009</v>
      </c>
      <c r="AT9" s="15" t="s">
        <v>23</v>
      </c>
      <c r="AU9" s="56">
        <f t="shared" ref="AU9:AU40" si="3">+L9+AA9</f>
        <v>262770</v>
      </c>
      <c r="AV9" s="54">
        <f t="shared" ref="AV9:AV40" si="4">+M9+AB9</f>
        <v>130696</v>
      </c>
      <c r="AW9" s="54">
        <f t="shared" ref="AW9:AW40" si="5">+N9+AC9</f>
        <v>245321</v>
      </c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5">
        <f>SUM(AU9:BF9)</f>
        <v>638787</v>
      </c>
      <c r="BK9" s="8">
        <v>2009</v>
      </c>
      <c r="BL9" s="15" t="s">
        <v>23</v>
      </c>
      <c r="BM9" s="56">
        <f t="shared" ref="BM9:BM40" si="6">+D9+AU9</f>
        <v>1759965</v>
      </c>
      <c r="BN9" s="54">
        <f t="shared" ref="BN9:BN40" si="7">+E9+AV9</f>
        <v>651473</v>
      </c>
      <c r="BO9" s="54">
        <f t="shared" ref="BO9:BO40" si="8">+F9+AW9</f>
        <v>1279394</v>
      </c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5">
        <f>SUM(BM9:BX9)</f>
        <v>3690832</v>
      </c>
    </row>
    <row r="10" spans="1:79" ht="12.5" x14ac:dyDescent="0.25">
      <c r="A10" s="7"/>
      <c r="B10" s="8">
        <v>2010</v>
      </c>
      <c r="C10" s="8" t="s">
        <v>12</v>
      </c>
      <c r="D10" s="57">
        <v>1454584</v>
      </c>
      <c r="E10" s="58">
        <v>530803</v>
      </c>
      <c r="F10" s="58">
        <v>1040563</v>
      </c>
      <c r="G10" s="58"/>
      <c r="H10" s="58"/>
      <c r="I10" s="58"/>
      <c r="J10" s="58"/>
      <c r="K10" s="59">
        <f t="shared" si="0"/>
        <v>3025950</v>
      </c>
      <c r="L10" s="60">
        <v>337122</v>
      </c>
      <c r="M10" s="58">
        <v>129017</v>
      </c>
      <c r="N10" s="58">
        <v>263819</v>
      </c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9">
        <f t="shared" si="1"/>
        <v>729958</v>
      </c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9"/>
      <c r="AM10" s="117"/>
      <c r="AN10" s="118"/>
      <c r="AO10" s="118"/>
      <c r="AP10" s="59">
        <f t="shared" ref="AP10:AP73" si="9">SUM(AM10:AO10)</f>
        <v>0</v>
      </c>
      <c r="AQ10" s="49">
        <f t="shared" si="2"/>
        <v>3755908</v>
      </c>
      <c r="AR10" s="12"/>
      <c r="AS10" s="8">
        <v>2010</v>
      </c>
      <c r="AT10" s="8" t="s">
        <v>12</v>
      </c>
      <c r="AU10" s="60">
        <f t="shared" si="3"/>
        <v>337122</v>
      </c>
      <c r="AV10" s="58">
        <f t="shared" si="4"/>
        <v>129017</v>
      </c>
      <c r="AW10" s="58">
        <f t="shared" si="5"/>
        <v>263819</v>
      </c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9">
        <f t="shared" ref="BI10:BI73" si="10">SUM(AU10:BF10)</f>
        <v>729958</v>
      </c>
      <c r="BK10" s="8">
        <v>2010</v>
      </c>
      <c r="BL10" s="8" t="s">
        <v>12</v>
      </c>
      <c r="BM10" s="60">
        <f t="shared" si="6"/>
        <v>1791706</v>
      </c>
      <c r="BN10" s="58">
        <f t="shared" si="7"/>
        <v>659820</v>
      </c>
      <c r="BO10" s="58">
        <f t="shared" si="8"/>
        <v>1304382</v>
      </c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9">
        <f t="shared" ref="CA10:CA73" si="11">SUM(BM10:BX10)</f>
        <v>3755908</v>
      </c>
    </row>
    <row r="11" spans="1:79" ht="12.5" x14ac:dyDescent="0.25">
      <c r="A11" s="7"/>
      <c r="B11" s="10"/>
      <c r="C11" s="11" t="s">
        <v>13</v>
      </c>
      <c r="D11" s="61">
        <v>1390818</v>
      </c>
      <c r="E11" s="62">
        <v>539051</v>
      </c>
      <c r="F11" s="62">
        <v>1046565</v>
      </c>
      <c r="G11" s="62"/>
      <c r="H11" s="62"/>
      <c r="I11" s="62"/>
      <c r="J11" s="62"/>
      <c r="K11" s="63">
        <f t="shared" si="0"/>
        <v>2976434</v>
      </c>
      <c r="L11" s="64">
        <v>352516</v>
      </c>
      <c r="M11" s="62">
        <v>138727</v>
      </c>
      <c r="N11" s="62">
        <v>289714</v>
      </c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3">
        <f t="shared" si="1"/>
        <v>780957</v>
      </c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3"/>
      <c r="AM11" s="119"/>
      <c r="AN11" s="113"/>
      <c r="AO11" s="113"/>
      <c r="AP11" s="63">
        <f t="shared" si="9"/>
        <v>0</v>
      </c>
      <c r="AQ11" s="46">
        <f t="shared" si="2"/>
        <v>3757391</v>
      </c>
      <c r="AR11" s="12"/>
      <c r="AS11" s="10"/>
      <c r="AT11" s="11" t="s">
        <v>13</v>
      </c>
      <c r="AU11" s="64">
        <f t="shared" si="3"/>
        <v>352516</v>
      </c>
      <c r="AV11" s="62">
        <f t="shared" si="4"/>
        <v>138727</v>
      </c>
      <c r="AW11" s="62">
        <f t="shared" si="5"/>
        <v>289714</v>
      </c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3">
        <f t="shared" si="10"/>
        <v>780957</v>
      </c>
      <c r="BK11" s="10"/>
      <c r="BL11" s="11" t="s">
        <v>13</v>
      </c>
      <c r="BM11" s="64">
        <f t="shared" si="6"/>
        <v>1743334</v>
      </c>
      <c r="BN11" s="62">
        <f t="shared" si="7"/>
        <v>677778</v>
      </c>
      <c r="BO11" s="62">
        <f t="shared" si="8"/>
        <v>1336279</v>
      </c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3">
        <f t="shared" si="11"/>
        <v>3757391</v>
      </c>
    </row>
    <row r="12" spans="1:79" ht="12.5" x14ac:dyDescent="0.25">
      <c r="A12" s="7"/>
      <c r="B12" s="10"/>
      <c r="C12" s="11" t="s">
        <v>14</v>
      </c>
      <c r="D12" s="61">
        <v>1480224</v>
      </c>
      <c r="E12" s="62">
        <v>555293</v>
      </c>
      <c r="F12" s="62">
        <v>997248</v>
      </c>
      <c r="G12" s="62"/>
      <c r="H12" s="62"/>
      <c r="I12" s="62"/>
      <c r="J12" s="62"/>
      <c r="K12" s="63">
        <f t="shared" si="0"/>
        <v>3032765</v>
      </c>
      <c r="L12" s="64">
        <v>369838</v>
      </c>
      <c r="M12" s="62">
        <v>158570</v>
      </c>
      <c r="N12" s="62">
        <v>331609</v>
      </c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3">
        <f t="shared" si="1"/>
        <v>860017</v>
      </c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3"/>
      <c r="AM12" s="119"/>
      <c r="AN12" s="113"/>
      <c r="AO12" s="113"/>
      <c r="AP12" s="63">
        <f t="shared" si="9"/>
        <v>0</v>
      </c>
      <c r="AQ12" s="46">
        <f t="shared" si="2"/>
        <v>3892782</v>
      </c>
      <c r="AR12" s="12"/>
      <c r="AS12" s="10"/>
      <c r="AT12" s="11" t="s">
        <v>14</v>
      </c>
      <c r="AU12" s="64">
        <f t="shared" si="3"/>
        <v>369838</v>
      </c>
      <c r="AV12" s="62">
        <f t="shared" si="4"/>
        <v>158570</v>
      </c>
      <c r="AW12" s="62">
        <f t="shared" si="5"/>
        <v>331609</v>
      </c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3">
        <f t="shared" si="10"/>
        <v>860017</v>
      </c>
      <c r="BK12" s="10"/>
      <c r="BL12" s="11" t="s">
        <v>14</v>
      </c>
      <c r="BM12" s="64">
        <f t="shared" si="6"/>
        <v>1850062</v>
      </c>
      <c r="BN12" s="62">
        <f t="shared" si="7"/>
        <v>713863</v>
      </c>
      <c r="BO12" s="62">
        <f t="shared" si="8"/>
        <v>1328857</v>
      </c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3">
        <f t="shared" si="11"/>
        <v>3892782</v>
      </c>
    </row>
    <row r="13" spans="1:79" ht="12.5" x14ac:dyDescent="0.25">
      <c r="A13" s="7"/>
      <c r="B13" s="10"/>
      <c r="C13" s="11" t="s">
        <v>15</v>
      </c>
      <c r="D13" s="61">
        <v>1467814</v>
      </c>
      <c r="E13" s="62">
        <v>568310</v>
      </c>
      <c r="F13" s="62">
        <v>988209</v>
      </c>
      <c r="G13" s="62"/>
      <c r="H13" s="62"/>
      <c r="I13" s="62"/>
      <c r="J13" s="62"/>
      <c r="K13" s="63">
        <f t="shared" si="0"/>
        <v>3024333</v>
      </c>
      <c r="L13" s="64">
        <v>390359</v>
      </c>
      <c r="M13" s="62">
        <v>179813</v>
      </c>
      <c r="N13" s="62">
        <v>393946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3">
        <f t="shared" si="1"/>
        <v>964118</v>
      </c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3"/>
      <c r="AM13" s="119"/>
      <c r="AN13" s="113"/>
      <c r="AO13" s="113"/>
      <c r="AP13" s="63">
        <f t="shared" si="9"/>
        <v>0</v>
      </c>
      <c r="AQ13" s="46">
        <f t="shared" si="2"/>
        <v>3988451</v>
      </c>
      <c r="AR13" s="12"/>
      <c r="AS13" s="10"/>
      <c r="AT13" s="11" t="s">
        <v>15</v>
      </c>
      <c r="AU13" s="64">
        <f t="shared" si="3"/>
        <v>390359</v>
      </c>
      <c r="AV13" s="62">
        <f t="shared" si="4"/>
        <v>179813</v>
      </c>
      <c r="AW13" s="62">
        <f t="shared" si="5"/>
        <v>393946</v>
      </c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3">
        <f t="shared" si="10"/>
        <v>964118</v>
      </c>
      <c r="BK13" s="10"/>
      <c r="BL13" s="11" t="s">
        <v>15</v>
      </c>
      <c r="BM13" s="64">
        <f t="shared" si="6"/>
        <v>1858173</v>
      </c>
      <c r="BN13" s="62">
        <f t="shared" si="7"/>
        <v>748123</v>
      </c>
      <c r="BO13" s="62">
        <f t="shared" si="8"/>
        <v>1382155</v>
      </c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3">
        <f t="shared" si="11"/>
        <v>3988451</v>
      </c>
    </row>
    <row r="14" spans="1:79" ht="12.5" x14ac:dyDescent="0.25">
      <c r="A14" s="7"/>
      <c r="B14" s="10"/>
      <c r="C14" s="11" t="s">
        <v>16</v>
      </c>
      <c r="D14" s="61">
        <v>1539339</v>
      </c>
      <c r="E14" s="62">
        <v>584083</v>
      </c>
      <c r="F14" s="62">
        <v>1088984</v>
      </c>
      <c r="G14" s="62"/>
      <c r="H14" s="62"/>
      <c r="I14" s="62"/>
      <c r="J14" s="62"/>
      <c r="K14" s="63">
        <f t="shared" si="0"/>
        <v>3212406</v>
      </c>
      <c r="L14" s="64">
        <v>380872</v>
      </c>
      <c r="M14" s="62">
        <v>195030</v>
      </c>
      <c r="N14" s="62">
        <v>440038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3">
        <f t="shared" si="1"/>
        <v>1015940</v>
      </c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3"/>
      <c r="AM14" s="119"/>
      <c r="AN14" s="113"/>
      <c r="AO14" s="113"/>
      <c r="AP14" s="63">
        <f t="shared" si="9"/>
        <v>0</v>
      </c>
      <c r="AQ14" s="46">
        <f t="shared" si="2"/>
        <v>4228346</v>
      </c>
      <c r="AR14" s="12"/>
      <c r="AS14" s="10"/>
      <c r="AT14" s="11" t="s">
        <v>16</v>
      </c>
      <c r="AU14" s="64">
        <f t="shared" si="3"/>
        <v>380872</v>
      </c>
      <c r="AV14" s="62">
        <f t="shared" si="4"/>
        <v>195030</v>
      </c>
      <c r="AW14" s="62">
        <f t="shared" si="5"/>
        <v>440038</v>
      </c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3">
        <f t="shared" si="10"/>
        <v>1015940</v>
      </c>
      <c r="BK14" s="10"/>
      <c r="BL14" s="11" t="s">
        <v>16</v>
      </c>
      <c r="BM14" s="64">
        <f t="shared" si="6"/>
        <v>1920211</v>
      </c>
      <c r="BN14" s="62">
        <f t="shared" si="7"/>
        <v>779113</v>
      </c>
      <c r="BO14" s="62">
        <f t="shared" si="8"/>
        <v>1529022</v>
      </c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3">
        <f t="shared" si="11"/>
        <v>4228346</v>
      </c>
    </row>
    <row r="15" spans="1:79" ht="12.5" x14ac:dyDescent="0.25">
      <c r="A15" s="7"/>
      <c r="B15" s="10"/>
      <c r="C15" s="11" t="s">
        <v>17</v>
      </c>
      <c r="D15" s="61">
        <v>1572132</v>
      </c>
      <c r="E15" s="62">
        <v>601200</v>
      </c>
      <c r="F15" s="62">
        <v>1111531</v>
      </c>
      <c r="G15" s="62"/>
      <c r="H15" s="62"/>
      <c r="I15" s="62"/>
      <c r="J15" s="62"/>
      <c r="K15" s="63">
        <f t="shared" si="0"/>
        <v>3284863</v>
      </c>
      <c r="L15" s="64">
        <v>394412</v>
      </c>
      <c r="M15" s="62">
        <v>212768</v>
      </c>
      <c r="N15" s="62">
        <v>446437</v>
      </c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3">
        <f t="shared" si="1"/>
        <v>1053617</v>
      </c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3"/>
      <c r="AM15" s="119"/>
      <c r="AN15" s="113"/>
      <c r="AO15" s="113"/>
      <c r="AP15" s="63">
        <f t="shared" si="9"/>
        <v>0</v>
      </c>
      <c r="AQ15" s="46">
        <f t="shared" si="2"/>
        <v>4338480</v>
      </c>
      <c r="AR15" s="12"/>
      <c r="AS15" s="10"/>
      <c r="AT15" s="11" t="s">
        <v>17</v>
      </c>
      <c r="AU15" s="64">
        <f t="shared" si="3"/>
        <v>394412</v>
      </c>
      <c r="AV15" s="62">
        <f t="shared" si="4"/>
        <v>212768</v>
      </c>
      <c r="AW15" s="62">
        <f t="shared" si="5"/>
        <v>446437</v>
      </c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3">
        <f t="shared" si="10"/>
        <v>1053617</v>
      </c>
      <c r="BK15" s="10"/>
      <c r="BL15" s="11" t="s">
        <v>17</v>
      </c>
      <c r="BM15" s="64">
        <f t="shared" si="6"/>
        <v>1966544</v>
      </c>
      <c r="BN15" s="62">
        <f t="shared" si="7"/>
        <v>813968</v>
      </c>
      <c r="BO15" s="62">
        <f t="shared" si="8"/>
        <v>1557968</v>
      </c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3">
        <f t="shared" si="11"/>
        <v>4338480</v>
      </c>
    </row>
    <row r="16" spans="1:79" ht="12.5" x14ac:dyDescent="0.25">
      <c r="A16" s="7"/>
      <c r="B16" s="10"/>
      <c r="C16" s="11" t="s">
        <v>18</v>
      </c>
      <c r="D16" s="61">
        <v>1660625</v>
      </c>
      <c r="E16" s="62">
        <v>635923</v>
      </c>
      <c r="F16" s="62">
        <v>1148537</v>
      </c>
      <c r="G16" s="62"/>
      <c r="H16" s="62"/>
      <c r="I16" s="62"/>
      <c r="J16" s="62"/>
      <c r="K16" s="63">
        <f t="shared" si="0"/>
        <v>3445085</v>
      </c>
      <c r="L16" s="64">
        <v>417906</v>
      </c>
      <c r="M16" s="62">
        <v>213863</v>
      </c>
      <c r="N16" s="62">
        <v>459353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3">
        <f t="shared" si="1"/>
        <v>1091122</v>
      </c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3"/>
      <c r="AM16" s="119"/>
      <c r="AN16" s="113"/>
      <c r="AO16" s="113"/>
      <c r="AP16" s="63">
        <f t="shared" si="9"/>
        <v>0</v>
      </c>
      <c r="AQ16" s="46">
        <f t="shared" si="2"/>
        <v>4536207</v>
      </c>
      <c r="AR16" s="12"/>
      <c r="AS16" s="10"/>
      <c r="AT16" s="11" t="s">
        <v>18</v>
      </c>
      <c r="AU16" s="64">
        <f t="shared" si="3"/>
        <v>417906</v>
      </c>
      <c r="AV16" s="62">
        <f t="shared" si="4"/>
        <v>213863</v>
      </c>
      <c r="AW16" s="62">
        <f t="shared" si="5"/>
        <v>459353</v>
      </c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3">
        <f t="shared" si="10"/>
        <v>1091122</v>
      </c>
      <c r="BK16" s="10"/>
      <c r="BL16" s="11" t="s">
        <v>18</v>
      </c>
      <c r="BM16" s="64">
        <f t="shared" si="6"/>
        <v>2078531</v>
      </c>
      <c r="BN16" s="62">
        <f t="shared" si="7"/>
        <v>849786</v>
      </c>
      <c r="BO16" s="62">
        <f t="shared" si="8"/>
        <v>1607890</v>
      </c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3">
        <f t="shared" si="11"/>
        <v>4536207</v>
      </c>
    </row>
    <row r="17" spans="1:79" ht="12.5" x14ac:dyDescent="0.25">
      <c r="A17" s="7"/>
      <c r="B17" s="10"/>
      <c r="C17" s="11" t="s">
        <v>19</v>
      </c>
      <c r="D17" s="61">
        <v>1637417</v>
      </c>
      <c r="E17" s="62">
        <v>649229</v>
      </c>
      <c r="F17" s="62">
        <v>1074566</v>
      </c>
      <c r="G17" s="62"/>
      <c r="H17" s="62"/>
      <c r="I17" s="62"/>
      <c r="J17" s="62"/>
      <c r="K17" s="63">
        <f t="shared" si="0"/>
        <v>3361212</v>
      </c>
      <c r="L17" s="64">
        <v>436062</v>
      </c>
      <c r="M17" s="62">
        <v>228678</v>
      </c>
      <c r="N17" s="62">
        <v>468670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3">
        <f t="shared" si="1"/>
        <v>1133410</v>
      </c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3"/>
      <c r="AM17" s="119"/>
      <c r="AN17" s="113"/>
      <c r="AO17" s="113"/>
      <c r="AP17" s="63">
        <f t="shared" si="9"/>
        <v>0</v>
      </c>
      <c r="AQ17" s="46">
        <f t="shared" si="2"/>
        <v>4494622</v>
      </c>
      <c r="AR17" s="12"/>
      <c r="AS17" s="10"/>
      <c r="AT17" s="11" t="s">
        <v>19</v>
      </c>
      <c r="AU17" s="64">
        <f t="shared" si="3"/>
        <v>436062</v>
      </c>
      <c r="AV17" s="62">
        <f t="shared" si="4"/>
        <v>228678</v>
      </c>
      <c r="AW17" s="62">
        <f t="shared" si="5"/>
        <v>468670</v>
      </c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3">
        <f t="shared" si="10"/>
        <v>1133410</v>
      </c>
      <c r="BK17" s="10"/>
      <c r="BL17" s="11" t="s">
        <v>19</v>
      </c>
      <c r="BM17" s="64">
        <f t="shared" si="6"/>
        <v>2073479</v>
      </c>
      <c r="BN17" s="62">
        <f t="shared" si="7"/>
        <v>877907</v>
      </c>
      <c r="BO17" s="62">
        <f t="shared" si="8"/>
        <v>1543236</v>
      </c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3">
        <f t="shared" si="11"/>
        <v>4494622</v>
      </c>
    </row>
    <row r="18" spans="1:79" ht="12.5" x14ac:dyDescent="0.25">
      <c r="A18" s="7"/>
      <c r="B18" s="10"/>
      <c r="C18" s="11" t="s">
        <v>20</v>
      </c>
      <c r="D18" s="61">
        <v>1614685</v>
      </c>
      <c r="E18" s="62">
        <v>648573</v>
      </c>
      <c r="F18" s="62">
        <v>1104418</v>
      </c>
      <c r="G18" s="62"/>
      <c r="H18" s="62"/>
      <c r="I18" s="62"/>
      <c r="J18" s="62"/>
      <c r="K18" s="63">
        <f t="shared" si="0"/>
        <v>3367676</v>
      </c>
      <c r="L18" s="64">
        <v>455829</v>
      </c>
      <c r="M18" s="62">
        <v>233018</v>
      </c>
      <c r="N18" s="62">
        <v>496049</v>
      </c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3">
        <f t="shared" si="1"/>
        <v>1184896</v>
      </c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3"/>
      <c r="AM18" s="119"/>
      <c r="AN18" s="113"/>
      <c r="AO18" s="113"/>
      <c r="AP18" s="63">
        <f t="shared" si="9"/>
        <v>0</v>
      </c>
      <c r="AQ18" s="46">
        <f t="shared" si="2"/>
        <v>4552572</v>
      </c>
      <c r="AR18" s="12"/>
      <c r="AS18" s="10"/>
      <c r="AT18" s="11" t="s">
        <v>20</v>
      </c>
      <c r="AU18" s="64">
        <f t="shared" si="3"/>
        <v>455829</v>
      </c>
      <c r="AV18" s="62">
        <f t="shared" si="4"/>
        <v>233018</v>
      </c>
      <c r="AW18" s="62">
        <f t="shared" si="5"/>
        <v>496049</v>
      </c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3">
        <f t="shared" si="10"/>
        <v>1184896</v>
      </c>
      <c r="BK18" s="10"/>
      <c r="BL18" s="11" t="s">
        <v>20</v>
      </c>
      <c r="BM18" s="64">
        <f t="shared" si="6"/>
        <v>2070514</v>
      </c>
      <c r="BN18" s="62">
        <f t="shared" si="7"/>
        <v>881591</v>
      </c>
      <c r="BO18" s="62">
        <f t="shared" si="8"/>
        <v>1600467</v>
      </c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3">
        <f t="shared" si="11"/>
        <v>4552572</v>
      </c>
    </row>
    <row r="19" spans="1:79" ht="12.5" x14ac:dyDescent="0.25">
      <c r="A19" s="7"/>
      <c r="B19" s="10"/>
      <c r="C19" s="11" t="s">
        <v>21</v>
      </c>
      <c r="D19" s="61">
        <v>1761193</v>
      </c>
      <c r="E19" s="62">
        <v>653631</v>
      </c>
      <c r="F19" s="62">
        <v>1112257</v>
      </c>
      <c r="G19" s="62"/>
      <c r="H19" s="62"/>
      <c r="I19" s="62"/>
      <c r="J19" s="62"/>
      <c r="K19" s="63">
        <f t="shared" si="0"/>
        <v>3527081</v>
      </c>
      <c r="L19" s="64">
        <v>481172</v>
      </c>
      <c r="M19" s="62">
        <v>250851</v>
      </c>
      <c r="N19" s="62">
        <v>533854</v>
      </c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3">
        <f t="shared" si="1"/>
        <v>1265877</v>
      </c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3"/>
      <c r="AM19" s="119"/>
      <c r="AN19" s="113"/>
      <c r="AO19" s="113"/>
      <c r="AP19" s="63">
        <f t="shared" si="9"/>
        <v>0</v>
      </c>
      <c r="AQ19" s="46">
        <f t="shared" si="2"/>
        <v>4792958</v>
      </c>
      <c r="AR19" s="12"/>
      <c r="AS19" s="10"/>
      <c r="AT19" s="11" t="s">
        <v>21</v>
      </c>
      <c r="AU19" s="64">
        <f t="shared" si="3"/>
        <v>481172</v>
      </c>
      <c r="AV19" s="62">
        <f t="shared" si="4"/>
        <v>250851</v>
      </c>
      <c r="AW19" s="62">
        <f t="shared" si="5"/>
        <v>533854</v>
      </c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3">
        <f t="shared" si="10"/>
        <v>1265877</v>
      </c>
      <c r="BK19" s="10"/>
      <c r="BL19" s="11" t="s">
        <v>21</v>
      </c>
      <c r="BM19" s="64">
        <f t="shared" si="6"/>
        <v>2242365</v>
      </c>
      <c r="BN19" s="62">
        <f t="shared" si="7"/>
        <v>904482</v>
      </c>
      <c r="BO19" s="62">
        <f t="shared" si="8"/>
        <v>1646111</v>
      </c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3">
        <f t="shared" si="11"/>
        <v>4792958</v>
      </c>
    </row>
    <row r="20" spans="1:79" ht="12.5" x14ac:dyDescent="0.25">
      <c r="A20" s="7"/>
      <c r="B20" s="10"/>
      <c r="C20" s="11" t="s">
        <v>22</v>
      </c>
      <c r="D20" s="61">
        <v>1778553</v>
      </c>
      <c r="E20" s="62">
        <v>703622</v>
      </c>
      <c r="F20" s="62">
        <v>1135457</v>
      </c>
      <c r="G20" s="62"/>
      <c r="H20" s="62"/>
      <c r="I20" s="62"/>
      <c r="J20" s="62"/>
      <c r="K20" s="63">
        <f t="shared" si="0"/>
        <v>3617632</v>
      </c>
      <c r="L20" s="64">
        <v>508196</v>
      </c>
      <c r="M20" s="62">
        <v>258662</v>
      </c>
      <c r="N20" s="62">
        <v>564301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3">
        <f t="shared" si="1"/>
        <v>1331159</v>
      </c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3"/>
      <c r="AM20" s="119"/>
      <c r="AN20" s="113"/>
      <c r="AO20" s="113"/>
      <c r="AP20" s="63">
        <f t="shared" si="9"/>
        <v>0</v>
      </c>
      <c r="AQ20" s="46">
        <f t="shared" si="2"/>
        <v>4948791</v>
      </c>
      <c r="AR20" s="12"/>
      <c r="AS20" s="10"/>
      <c r="AT20" s="11" t="s">
        <v>22</v>
      </c>
      <c r="AU20" s="64">
        <f t="shared" si="3"/>
        <v>508196</v>
      </c>
      <c r="AV20" s="62">
        <f t="shared" si="4"/>
        <v>258662</v>
      </c>
      <c r="AW20" s="62">
        <f t="shared" si="5"/>
        <v>564301</v>
      </c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3">
        <f t="shared" si="10"/>
        <v>1331159</v>
      </c>
      <c r="BK20" s="10"/>
      <c r="BL20" s="11" t="s">
        <v>22</v>
      </c>
      <c r="BM20" s="64">
        <f t="shared" si="6"/>
        <v>2286749</v>
      </c>
      <c r="BN20" s="62">
        <f t="shared" si="7"/>
        <v>962284</v>
      </c>
      <c r="BO20" s="62">
        <f t="shared" si="8"/>
        <v>1699758</v>
      </c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3">
        <f t="shared" si="11"/>
        <v>4948791</v>
      </c>
    </row>
    <row r="21" spans="1:79" ht="13" thickBot="1" x14ac:dyDescent="0.3">
      <c r="A21" s="7"/>
      <c r="B21" s="14"/>
      <c r="C21" s="15" t="s">
        <v>23</v>
      </c>
      <c r="D21" s="53">
        <v>1855805</v>
      </c>
      <c r="E21" s="54">
        <v>801917</v>
      </c>
      <c r="F21" s="54">
        <v>1152055</v>
      </c>
      <c r="G21" s="54"/>
      <c r="H21" s="54"/>
      <c r="I21" s="54"/>
      <c r="J21" s="54"/>
      <c r="K21" s="55">
        <f t="shared" si="0"/>
        <v>3809777</v>
      </c>
      <c r="L21" s="56">
        <v>550694</v>
      </c>
      <c r="M21" s="54">
        <v>275809</v>
      </c>
      <c r="N21" s="54">
        <v>619172</v>
      </c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5">
        <f t="shared" si="1"/>
        <v>1445675</v>
      </c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5"/>
      <c r="AM21" s="120"/>
      <c r="AN21" s="121"/>
      <c r="AO21" s="121"/>
      <c r="AP21" s="55">
        <f t="shared" si="9"/>
        <v>0</v>
      </c>
      <c r="AQ21" s="43">
        <f t="shared" si="2"/>
        <v>5255452</v>
      </c>
      <c r="AR21" s="12"/>
      <c r="AS21" s="14"/>
      <c r="AT21" s="15" t="s">
        <v>23</v>
      </c>
      <c r="AU21" s="56">
        <f t="shared" si="3"/>
        <v>550694</v>
      </c>
      <c r="AV21" s="54">
        <f t="shared" si="4"/>
        <v>275809</v>
      </c>
      <c r="AW21" s="54">
        <f t="shared" si="5"/>
        <v>619172</v>
      </c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5">
        <f t="shared" si="10"/>
        <v>1445675</v>
      </c>
      <c r="BK21" s="14"/>
      <c r="BL21" s="15" t="s">
        <v>23</v>
      </c>
      <c r="BM21" s="56">
        <f t="shared" si="6"/>
        <v>2406499</v>
      </c>
      <c r="BN21" s="54">
        <f t="shared" si="7"/>
        <v>1077726</v>
      </c>
      <c r="BO21" s="54">
        <f t="shared" si="8"/>
        <v>1771227</v>
      </c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5">
        <f t="shared" si="11"/>
        <v>5255452</v>
      </c>
    </row>
    <row r="22" spans="1:79" ht="12.5" x14ac:dyDescent="0.25">
      <c r="A22" s="7"/>
      <c r="B22" s="11">
        <v>2011</v>
      </c>
      <c r="C22" s="11" t="s">
        <v>12</v>
      </c>
      <c r="D22" s="61">
        <v>1559756</v>
      </c>
      <c r="E22" s="62">
        <v>810907</v>
      </c>
      <c r="F22" s="62">
        <v>1170020</v>
      </c>
      <c r="G22" s="62"/>
      <c r="H22" s="62"/>
      <c r="I22" s="62"/>
      <c r="J22" s="62"/>
      <c r="K22" s="63">
        <f t="shared" si="0"/>
        <v>3540683</v>
      </c>
      <c r="L22" s="64">
        <v>841439</v>
      </c>
      <c r="M22" s="62">
        <v>280238</v>
      </c>
      <c r="N22" s="62">
        <v>659298</v>
      </c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3">
        <f t="shared" si="1"/>
        <v>1780975</v>
      </c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3"/>
      <c r="AM22" s="119"/>
      <c r="AN22" s="113"/>
      <c r="AO22" s="113"/>
      <c r="AP22" s="63">
        <f t="shared" si="9"/>
        <v>0</v>
      </c>
      <c r="AQ22" s="46">
        <f t="shared" si="2"/>
        <v>5321658</v>
      </c>
      <c r="AR22" s="12"/>
      <c r="AS22" s="11">
        <v>2011</v>
      </c>
      <c r="AT22" s="11" t="s">
        <v>12</v>
      </c>
      <c r="AU22" s="64">
        <f t="shared" si="3"/>
        <v>841439</v>
      </c>
      <c r="AV22" s="62">
        <f t="shared" si="4"/>
        <v>280238</v>
      </c>
      <c r="AW22" s="62">
        <f t="shared" si="5"/>
        <v>659298</v>
      </c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3">
        <f t="shared" si="10"/>
        <v>1780975</v>
      </c>
      <c r="BK22" s="11">
        <v>2011</v>
      </c>
      <c r="BL22" s="11" t="s">
        <v>12</v>
      </c>
      <c r="BM22" s="64">
        <f t="shared" si="6"/>
        <v>2401195</v>
      </c>
      <c r="BN22" s="62">
        <f t="shared" si="7"/>
        <v>1091145</v>
      </c>
      <c r="BO22" s="62">
        <f t="shared" si="8"/>
        <v>1829318</v>
      </c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3">
        <f t="shared" si="11"/>
        <v>5321658</v>
      </c>
    </row>
    <row r="23" spans="1:79" ht="12.5" x14ac:dyDescent="0.25">
      <c r="A23" s="7"/>
      <c r="B23" s="10"/>
      <c r="C23" s="11" t="s">
        <v>13</v>
      </c>
      <c r="D23" s="61">
        <v>1537925</v>
      </c>
      <c r="E23" s="62">
        <v>761516</v>
      </c>
      <c r="F23" s="62">
        <v>1182963</v>
      </c>
      <c r="G23" s="62"/>
      <c r="H23" s="62"/>
      <c r="I23" s="62"/>
      <c r="J23" s="62"/>
      <c r="K23" s="63">
        <f t="shared" si="0"/>
        <v>3482404</v>
      </c>
      <c r="L23" s="64">
        <v>829664</v>
      </c>
      <c r="M23" s="62">
        <v>255107</v>
      </c>
      <c r="N23" s="62">
        <v>695900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3">
        <f t="shared" si="1"/>
        <v>1780671</v>
      </c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3"/>
      <c r="AM23" s="119"/>
      <c r="AN23" s="113"/>
      <c r="AO23" s="113"/>
      <c r="AP23" s="63">
        <f t="shared" si="9"/>
        <v>0</v>
      </c>
      <c r="AQ23" s="46">
        <f t="shared" si="2"/>
        <v>5263075</v>
      </c>
      <c r="AR23" s="12"/>
      <c r="AS23" s="10"/>
      <c r="AT23" s="11" t="s">
        <v>13</v>
      </c>
      <c r="AU23" s="64">
        <f t="shared" si="3"/>
        <v>829664</v>
      </c>
      <c r="AV23" s="62">
        <f t="shared" si="4"/>
        <v>255107</v>
      </c>
      <c r="AW23" s="62">
        <f t="shared" si="5"/>
        <v>695900</v>
      </c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3">
        <f t="shared" si="10"/>
        <v>1780671</v>
      </c>
      <c r="BK23" s="10"/>
      <c r="BL23" s="11" t="s">
        <v>13</v>
      </c>
      <c r="BM23" s="64">
        <f t="shared" si="6"/>
        <v>2367589</v>
      </c>
      <c r="BN23" s="62">
        <f t="shared" si="7"/>
        <v>1016623</v>
      </c>
      <c r="BO23" s="62">
        <f t="shared" si="8"/>
        <v>1878863</v>
      </c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3">
        <f t="shared" si="11"/>
        <v>5263075</v>
      </c>
    </row>
    <row r="24" spans="1:79" ht="12.5" x14ac:dyDescent="0.25">
      <c r="A24" s="7"/>
      <c r="B24" s="10"/>
      <c r="C24" s="11" t="s">
        <v>14</v>
      </c>
      <c r="D24" s="61">
        <v>1543151</v>
      </c>
      <c r="E24" s="62">
        <v>790929</v>
      </c>
      <c r="F24" s="62">
        <v>1175276</v>
      </c>
      <c r="G24" s="62"/>
      <c r="H24" s="62"/>
      <c r="I24" s="62"/>
      <c r="J24" s="62"/>
      <c r="K24" s="63">
        <f t="shared" si="0"/>
        <v>3509356</v>
      </c>
      <c r="L24" s="64">
        <v>832481</v>
      </c>
      <c r="M24" s="62">
        <v>347047</v>
      </c>
      <c r="N24" s="62">
        <v>738687</v>
      </c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3">
        <f t="shared" si="1"/>
        <v>1918215</v>
      </c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3"/>
      <c r="AM24" s="119"/>
      <c r="AN24" s="113"/>
      <c r="AO24" s="113"/>
      <c r="AP24" s="63">
        <f t="shared" si="9"/>
        <v>0</v>
      </c>
      <c r="AQ24" s="46">
        <f t="shared" si="2"/>
        <v>5427571</v>
      </c>
      <c r="AR24" s="12"/>
      <c r="AS24" s="10"/>
      <c r="AT24" s="11" t="s">
        <v>14</v>
      </c>
      <c r="AU24" s="64">
        <f t="shared" si="3"/>
        <v>832481</v>
      </c>
      <c r="AV24" s="62">
        <f t="shared" si="4"/>
        <v>347047</v>
      </c>
      <c r="AW24" s="62">
        <f t="shared" si="5"/>
        <v>738687</v>
      </c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3">
        <f t="shared" si="10"/>
        <v>1918215</v>
      </c>
      <c r="BK24" s="10"/>
      <c r="BL24" s="11" t="s">
        <v>14</v>
      </c>
      <c r="BM24" s="64">
        <f t="shared" si="6"/>
        <v>2375632</v>
      </c>
      <c r="BN24" s="62">
        <f t="shared" si="7"/>
        <v>1137976</v>
      </c>
      <c r="BO24" s="62">
        <f t="shared" si="8"/>
        <v>1913963</v>
      </c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3">
        <f t="shared" si="11"/>
        <v>5427571</v>
      </c>
    </row>
    <row r="25" spans="1:79" ht="12.5" x14ac:dyDescent="0.25">
      <c r="A25" s="7"/>
      <c r="B25" s="11"/>
      <c r="C25" s="11" t="s">
        <v>15</v>
      </c>
      <c r="D25" s="61">
        <v>1533752</v>
      </c>
      <c r="E25" s="62">
        <v>779670</v>
      </c>
      <c r="F25" s="62">
        <v>1193971</v>
      </c>
      <c r="G25" s="62"/>
      <c r="H25" s="62"/>
      <c r="I25" s="62"/>
      <c r="J25" s="62"/>
      <c r="K25" s="63">
        <f t="shared" si="0"/>
        <v>3507393</v>
      </c>
      <c r="L25" s="64">
        <v>827411</v>
      </c>
      <c r="M25" s="62">
        <v>367813</v>
      </c>
      <c r="N25" s="62">
        <v>824395</v>
      </c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3">
        <f t="shared" si="1"/>
        <v>2019619</v>
      </c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3"/>
      <c r="AM25" s="119"/>
      <c r="AN25" s="113"/>
      <c r="AO25" s="113"/>
      <c r="AP25" s="63">
        <f t="shared" si="9"/>
        <v>0</v>
      </c>
      <c r="AQ25" s="46">
        <f t="shared" si="2"/>
        <v>5527012</v>
      </c>
      <c r="AR25" s="12"/>
      <c r="AS25" s="11"/>
      <c r="AT25" s="11" t="s">
        <v>15</v>
      </c>
      <c r="AU25" s="64">
        <f t="shared" si="3"/>
        <v>827411</v>
      </c>
      <c r="AV25" s="62">
        <f t="shared" si="4"/>
        <v>367813</v>
      </c>
      <c r="AW25" s="62">
        <f t="shared" si="5"/>
        <v>824395</v>
      </c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3">
        <f t="shared" si="10"/>
        <v>2019619</v>
      </c>
      <c r="BK25" s="11"/>
      <c r="BL25" s="11" t="s">
        <v>15</v>
      </c>
      <c r="BM25" s="64">
        <f t="shared" si="6"/>
        <v>2361163</v>
      </c>
      <c r="BN25" s="62">
        <f t="shared" si="7"/>
        <v>1147483</v>
      </c>
      <c r="BO25" s="62">
        <f t="shared" si="8"/>
        <v>2018366</v>
      </c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3">
        <f t="shared" si="11"/>
        <v>5527012</v>
      </c>
    </row>
    <row r="26" spans="1:79" ht="12.5" x14ac:dyDescent="0.25">
      <c r="A26" s="7"/>
      <c r="B26" s="10"/>
      <c r="C26" s="11" t="s">
        <v>16</v>
      </c>
      <c r="D26" s="61">
        <v>1650689</v>
      </c>
      <c r="E26" s="62">
        <v>638697</v>
      </c>
      <c r="F26" s="62">
        <v>1244111</v>
      </c>
      <c r="G26" s="62"/>
      <c r="H26" s="62"/>
      <c r="I26" s="62"/>
      <c r="J26" s="62"/>
      <c r="K26" s="63">
        <f t="shared" si="0"/>
        <v>3533497</v>
      </c>
      <c r="L26" s="64">
        <v>890497</v>
      </c>
      <c r="M26" s="62">
        <v>325579</v>
      </c>
      <c r="N26" s="62">
        <v>895825</v>
      </c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3">
        <f t="shared" si="1"/>
        <v>2111901</v>
      </c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3"/>
      <c r="AM26" s="119"/>
      <c r="AN26" s="113"/>
      <c r="AO26" s="113"/>
      <c r="AP26" s="63">
        <f t="shared" si="9"/>
        <v>0</v>
      </c>
      <c r="AQ26" s="46">
        <f t="shared" si="2"/>
        <v>5645398</v>
      </c>
      <c r="AR26" s="12"/>
      <c r="AS26" s="10"/>
      <c r="AT26" s="11" t="s">
        <v>16</v>
      </c>
      <c r="AU26" s="64">
        <f t="shared" si="3"/>
        <v>890497</v>
      </c>
      <c r="AV26" s="62">
        <f t="shared" si="4"/>
        <v>325579</v>
      </c>
      <c r="AW26" s="62">
        <f t="shared" si="5"/>
        <v>895825</v>
      </c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3">
        <f t="shared" si="10"/>
        <v>2111901</v>
      </c>
      <c r="BK26" s="10"/>
      <c r="BL26" s="11" t="s">
        <v>16</v>
      </c>
      <c r="BM26" s="64">
        <f t="shared" si="6"/>
        <v>2541186</v>
      </c>
      <c r="BN26" s="62">
        <f t="shared" si="7"/>
        <v>964276</v>
      </c>
      <c r="BO26" s="62">
        <f t="shared" si="8"/>
        <v>2139936</v>
      </c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3">
        <f t="shared" si="11"/>
        <v>5645398</v>
      </c>
    </row>
    <row r="27" spans="1:79" ht="12.5" x14ac:dyDescent="0.25">
      <c r="A27" s="7"/>
      <c r="B27" s="10"/>
      <c r="C27" s="11" t="s">
        <v>17</v>
      </c>
      <c r="D27" s="61">
        <v>1833065</v>
      </c>
      <c r="E27" s="62">
        <v>712174</v>
      </c>
      <c r="F27" s="62">
        <v>1205058</v>
      </c>
      <c r="G27" s="62"/>
      <c r="H27" s="62"/>
      <c r="I27" s="62"/>
      <c r="J27" s="62"/>
      <c r="K27" s="63">
        <f t="shared" si="0"/>
        <v>3750297</v>
      </c>
      <c r="L27" s="64">
        <v>988883</v>
      </c>
      <c r="M27" s="62">
        <v>316465</v>
      </c>
      <c r="N27" s="62">
        <v>935840</v>
      </c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3">
        <f t="shared" si="1"/>
        <v>2241188</v>
      </c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3"/>
      <c r="AM27" s="119"/>
      <c r="AN27" s="113"/>
      <c r="AO27" s="113"/>
      <c r="AP27" s="63">
        <f t="shared" si="9"/>
        <v>0</v>
      </c>
      <c r="AQ27" s="46">
        <f t="shared" si="2"/>
        <v>5991485</v>
      </c>
      <c r="AR27" s="12"/>
      <c r="AS27" s="10"/>
      <c r="AT27" s="11" t="s">
        <v>17</v>
      </c>
      <c r="AU27" s="64">
        <f t="shared" si="3"/>
        <v>988883</v>
      </c>
      <c r="AV27" s="62">
        <f t="shared" si="4"/>
        <v>316465</v>
      </c>
      <c r="AW27" s="62">
        <f t="shared" si="5"/>
        <v>935840</v>
      </c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3">
        <f t="shared" si="10"/>
        <v>2241188</v>
      </c>
      <c r="BK27" s="10"/>
      <c r="BL27" s="11" t="s">
        <v>17</v>
      </c>
      <c r="BM27" s="64">
        <f t="shared" si="6"/>
        <v>2821948</v>
      </c>
      <c r="BN27" s="62">
        <f t="shared" si="7"/>
        <v>1028639</v>
      </c>
      <c r="BO27" s="62">
        <f t="shared" si="8"/>
        <v>2140898</v>
      </c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3">
        <f t="shared" si="11"/>
        <v>5991485</v>
      </c>
    </row>
    <row r="28" spans="1:79" ht="12.5" x14ac:dyDescent="0.25">
      <c r="A28" s="7"/>
      <c r="B28" s="11"/>
      <c r="C28" s="11" t="s">
        <v>18</v>
      </c>
      <c r="D28" s="61">
        <v>1899280</v>
      </c>
      <c r="E28" s="62">
        <v>821808</v>
      </c>
      <c r="F28" s="62">
        <v>1228529</v>
      </c>
      <c r="G28" s="62"/>
      <c r="H28" s="62"/>
      <c r="I28" s="62"/>
      <c r="J28" s="62"/>
      <c r="K28" s="63">
        <f t="shared" si="0"/>
        <v>3949617</v>
      </c>
      <c r="L28" s="64">
        <v>1024601</v>
      </c>
      <c r="M28" s="62">
        <v>446910</v>
      </c>
      <c r="N28" s="62">
        <v>972553</v>
      </c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>
        <f t="shared" si="1"/>
        <v>2444064</v>
      </c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3"/>
      <c r="AM28" s="119"/>
      <c r="AN28" s="113"/>
      <c r="AO28" s="113"/>
      <c r="AP28" s="63">
        <f t="shared" si="9"/>
        <v>0</v>
      </c>
      <c r="AQ28" s="46">
        <f t="shared" si="2"/>
        <v>6393681</v>
      </c>
      <c r="AR28" s="12"/>
      <c r="AS28" s="11"/>
      <c r="AT28" s="11" t="s">
        <v>18</v>
      </c>
      <c r="AU28" s="64">
        <f t="shared" si="3"/>
        <v>1024601</v>
      </c>
      <c r="AV28" s="62">
        <f t="shared" si="4"/>
        <v>446910</v>
      </c>
      <c r="AW28" s="62">
        <f t="shared" si="5"/>
        <v>972553</v>
      </c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3">
        <f t="shared" si="10"/>
        <v>2444064</v>
      </c>
      <c r="BK28" s="11"/>
      <c r="BL28" s="11" t="s">
        <v>18</v>
      </c>
      <c r="BM28" s="64">
        <f t="shared" si="6"/>
        <v>2923881</v>
      </c>
      <c r="BN28" s="62">
        <f t="shared" si="7"/>
        <v>1268718</v>
      </c>
      <c r="BO28" s="62">
        <f t="shared" si="8"/>
        <v>2201082</v>
      </c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3">
        <f t="shared" si="11"/>
        <v>6393681</v>
      </c>
    </row>
    <row r="29" spans="1:79" ht="12.5" x14ac:dyDescent="0.25">
      <c r="A29" s="7"/>
      <c r="B29" s="10"/>
      <c r="C29" s="11" t="s">
        <v>19</v>
      </c>
      <c r="D29" s="61">
        <v>2049937</v>
      </c>
      <c r="E29" s="62">
        <v>901299</v>
      </c>
      <c r="F29" s="62">
        <v>1249839</v>
      </c>
      <c r="G29" s="62"/>
      <c r="H29" s="62"/>
      <c r="I29" s="62"/>
      <c r="J29" s="62"/>
      <c r="K29" s="63">
        <f t="shared" si="0"/>
        <v>4201075</v>
      </c>
      <c r="L29" s="64">
        <v>1105877</v>
      </c>
      <c r="M29" s="62">
        <v>480553</v>
      </c>
      <c r="N29" s="62">
        <v>1010511</v>
      </c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3">
        <f t="shared" si="1"/>
        <v>2596941</v>
      </c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3"/>
      <c r="AM29" s="119"/>
      <c r="AN29" s="113"/>
      <c r="AO29" s="113"/>
      <c r="AP29" s="63">
        <f t="shared" si="9"/>
        <v>0</v>
      </c>
      <c r="AQ29" s="46">
        <f t="shared" si="2"/>
        <v>6798016</v>
      </c>
      <c r="AR29" s="12"/>
      <c r="AS29" s="10"/>
      <c r="AT29" s="11" t="s">
        <v>19</v>
      </c>
      <c r="AU29" s="64">
        <f t="shared" si="3"/>
        <v>1105877</v>
      </c>
      <c r="AV29" s="62">
        <f t="shared" si="4"/>
        <v>480553</v>
      </c>
      <c r="AW29" s="62">
        <f t="shared" si="5"/>
        <v>1010511</v>
      </c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3">
        <f t="shared" si="10"/>
        <v>2596941</v>
      </c>
      <c r="BK29" s="10"/>
      <c r="BL29" s="11" t="s">
        <v>19</v>
      </c>
      <c r="BM29" s="64">
        <f t="shared" si="6"/>
        <v>3155814</v>
      </c>
      <c r="BN29" s="62">
        <f t="shared" si="7"/>
        <v>1381852</v>
      </c>
      <c r="BO29" s="62">
        <f t="shared" si="8"/>
        <v>2260350</v>
      </c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3">
        <f t="shared" si="11"/>
        <v>6798016</v>
      </c>
    </row>
    <row r="30" spans="1:79" ht="12.5" x14ac:dyDescent="0.25">
      <c r="A30" s="7"/>
      <c r="B30" s="10"/>
      <c r="C30" s="11" t="s">
        <v>20</v>
      </c>
      <c r="D30" s="61">
        <v>2122670</v>
      </c>
      <c r="E30" s="62">
        <v>859517</v>
      </c>
      <c r="F30" s="62">
        <v>1306057</v>
      </c>
      <c r="G30" s="62"/>
      <c r="H30" s="62"/>
      <c r="I30" s="62"/>
      <c r="J30" s="62"/>
      <c r="K30" s="63">
        <f t="shared" si="0"/>
        <v>4288244</v>
      </c>
      <c r="L30" s="64">
        <v>1145118</v>
      </c>
      <c r="M30" s="62">
        <v>506128</v>
      </c>
      <c r="N30" s="62">
        <v>1028384</v>
      </c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3">
        <f t="shared" si="1"/>
        <v>2679630</v>
      </c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3"/>
      <c r="AM30" s="119"/>
      <c r="AN30" s="113"/>
      <c r="AO30" s="113"/>
      <c r="AP30" s="63">
        <f t="shared" si="9"/>
        <v>0</v>
      </c>
      <c r="AQ30" s="46">
        <f t="shared" si="2"/>
        <v>6967874</v>
      </c>
      <c r="AR30" s="12"/>
      <c r="AS30" s="10"/>
      <c r="AT30" s="11" t="s">
        <v>20</v>
      </c>
      <c r="AU30" s="64">
        <f t="shared" si="3"/>
        <v>1145118</v>
      </c>
      <c r="AV30" s="62">
        <f t="shared" si="4"/>
        <v>506128</v>
      </c>
      <c r="AW30" s="62">
        <f t="shared" si="5"/>
        <v>1028384</v>
      </c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3">
        <f t="shared" si="10"/>
        <v>2679630</v>
      </c>
      <c r="BK30" s="10"/>
      <c r="BL30" s="11" t="s">
        <v>20</v>
      </c>
      <c r="BM30" s="64">
        <f t="shared" si="6"/>
        <v>3267788</v>
      </c>
      <c r="BN30" s="62">
        <f t="shared" si="7"/>
        <v>1365645</v>
      </c>
      <c r="BO30" s="62">
        <f t="shared" si="8"/>
        <v>2334441</v>
      </c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3">
        <f t="shared" si="11"/>
        <v>6967874</v>
      </c>
    </row>
    <row r="31" spans="1:79" ht="12.5" x14ac:dyDescent="0.25">
      <c r="A31" s="7"/>
      <c r="B31" s="11"/>
      <c r="C31" s="11" t="s">
        <v>21</v>
      </c>
      <c r="D31" s="61">
        <v>2205152</v>
      </c>
      <c r="E31" s="62">
        <v>763546</v>
      </c>
      <c r="F31" s="62">
        <v>1378487</v>
      </c>
      <c r="G31" s="62"/>
      <c r="H31" s="62"/>
      <c r="I31" s="62"/>
      <c r="J31" s="62"/>
      <c r="K31" s="63">
        <f t="shared" si="0"/>
        <v>4347185</v>
      </c>
      <c r="L31" s="64">
        <v>1189614</v>
      </c>
      <c r="M31" s="62">
        <v>456940</v>
      </c>
      <c r="N31" s="62">
        <v>1117845</v>
      </c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3">
        <f t="shared" si="1"/>
        <v>2764399</v>
      </c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3"/>
      <c r="AM31" s="119"/>
      <c r="AN31" s="113"/>
      <c r="AO31" s="113"/>
      <c r="AP31" s="63">
        <f t="shared" si="9"/>
        <v>0</v>
      </c>
      <c r="AQ31" s="46">
        <f t="shared" si="2"/>
        <v>7111584</v>
      </c>
      <c r="AR31" s="12"/>
      <c r="AS31" s="11"/>
      <c r="AT31" s="11" t="s">
        <v>21</v>
      </c>
      <c r="AU31" s="64">
        <f t="shared" si="3"/>
        <v>1189614</v>
      </c>
      <c r="AV31" s="62">
        <f t="shared" si="4"/>
        <v>456940</v>
      </c>
      <c r="AW31" s="62">
        <f t="shared" si="5"/>
        <v>1117845</v>
      </c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3">
        <f t="shared" si="10"/>
        <v>2764399</v>
      </c>
      <c r="BK31" s="11"/>
      <c r="BL31" s="11" t="s">
        <v>21</v>
      </c>
      <c r="BM31" s="64">
        <f t="shared" si="6"/>
        <v>3394766</v>
      </c>
      <c r="BN31" s="62">
        <f t="shared" si="7"/>
        <v>1220486</v>
      </c>
      <c r="BO31" s="62">
        <f t="shared" si="8"/>
        <v>2496332</v>
      </c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3">
        <f t="shared" si="11"/>
        <v>7111584</v>
      </c>
    </row>
    <row r="32" spans="1:79" ht="12.5" x14ac:dyDescent="0.25">
      <c r="A32" s="7"/>
      <c r="B32" s="10"/>
      <c r="C32" s="11" t="s">
        <v>22</v>
      </c>
      <c r="D32" s="61">
        <v>2173943</v>
      </c>
      <c r="E32" s="62">
        <v>757308</v>
      </c>
      <c r="F32" s="62">
        <v>1463181</v>
      </c>
      <c r="G32" s="62"/>
      <c r="H32" s="62"/>
      <c r="I32" s="62"/>
      <c r="J32" s="62"/>
      <c r="K32" s="63">
        <f t="shared" si="0"/>
        <v>4394432</v>
      </c>
      <c r="L32" s="64">
        <v>1172774</v>
      </c>
      <c r="M32" s="62">
        <v>447214</v>
      </c>
      <c r="N32" s="62">
        <v>1124798</v>
      </c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3">
        <f t="shared" si="1"/>
        <v>2744786</v>
      </c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3"/>
      <c r="AM32" s="119"/>
      <c r="AN32" s="113"/>
      <c r="AO32" s="113"/>
      <c r="AP32" s="63">
        <f t="shared" si="9"/>
        <v>0</v>
      </c>
      <c r="AQ32" s="46">
        <f t="shared" si="2"/>
        <v>7139218</v>
      </c>
      <c r="AR32" s="12"/>
      <c r="AS32" s="10"/>
      <c r="AT32" s="11" t="s">
        <v>22</v>
      </c>
      <c r="AU32" s="64">
        <f t="shared" si="3"/>
        <v>1172774</v>
      </c>
      <c r="AV32" s="62">
        <f t="shared" si="4"/>
        <v>447214</v>
      </c>
      <c r="AW32" s="62">
        <f t="shared" si="5"/>
        <v>1124798</v>
      </c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3">
        <f t="shared" si="10"/>
        <v>2744786</v>
      </c>
      <c r="BK32" s="10"/>
      <c r="BL32" s="11" t="s">
        <v>22</v>
      </c>
      <c r="BM32" s="64">
        <f t="shared" si="6"/>
        <v>3346717</v>
      </c>
      <c r="BN32" s="62">
        <f t="shared" si="7"/>
        <v>1204522</v>
      </c>
      <c r="BO32" s="62">
        <f t="shared" si="8"/>
        <v>2587979</v>
      </c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3">
        <f t="shared" si="11"/>
        <v>7139218</v>
      </c>
    </row>
    <row r="33" spans="1:79" ht="13" thickBot="1" x14ac:dyDescent="0.3">
      <c r="A33" s="7"/>
      <c r="B33" s="14"/>
      <c r="C33" s="15" t="s">
        <v>23</v>
      </c>
      <c r="D33" s="53">
        <v>2348366</v>
      </c>
      <c r="E33" s="54">
        <v>919318</v>
      </c>
      <c r="F33" s="54">
        <v>1535035</v>
      </c>
      <c r="G33" s="54"/>
      <c r="H33" s="54"/>
      <c r="I33" s="54"/>
      <c r="J33" s="54"/>
      <c r="K33" s="55">
        <f t="shared" si="0"/>
        <v>4802719</v>
      </c>
      <c r="L33" s="56">
        <v>1266875</v>
      </c>
      <c r="M33" s="54">
        <v>693521</v>
      </c>
      <c r="N33" s="54">
        <v>1194599</v>
      </c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5">
        <f t="shared" si="1"/>
        <v>3154995</v>
      </c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5"/>
      <c r="AM33" s="120"/>
      <c r="AN33" s="121"/>
      <c r="AO33" s="121"/>
      <c r="AP33" s="55">
        <f t="shared" si="9"/>
        <v>0</v>
      </c>
      <c r="AQ33" s="43">
        <f t="shared" si="2"/>
        <v>7957714</v>
      </c>
      <c r="AR33" s="12"/>
      <c r="AS33" s="14"/>
      <c r="AT33" s="15" t="s">
        <v>23</v>
      </c>
      <c r="AU33" s="56">
        <f t="shared" si="3"/>
        <v>1266875</v>
      </c>
      <c r="AV33" s="54">
        <f t="shared" si="4"/>
        <v>693521</v>
      </c>
      <c r="AW33" s="54">
        <f t="shared" si="5"/>
        <v>1194599</v>
      </c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5">
        <f t="shared" si="10"/>
        <v>3154995</v>
      </c>
      <c r="BK33" s="14"/>
      <c r="BL33" s="15" t="s">
        <v>23</v>
      </c>
      <c r="BM33" s="56">
        <f t="shared" si="6"/>
        <v>3615241</v>
      </c>
      <c r="BN33" s="54">
        <f t="shared" si="7"/>
        <v>1612839</v>
      </c>
      <c r="BO33" s="54">
        <f t="shared" si="8"/>
        <v>2729634</v>
      </c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5">
        <f t="shared" si="11"/>
        <v>7957714</v>
      </c>
    </row>
    <row r="34" spans="1:79" ht="12.5" x14ac:dyDescent="0.25">
      <c r="A34" s="7"/>
      <c r="B34" s="8">
        <v>2012</v>
      </c>
      <c r="C34" s="8" t="s">
        <v>12</v>
      </c>
      <c r="D34" s="57">
        <v>2371005</v>
      </c>
      <c r="E34" s="58">
        <v>740447</v>
      </c>
      <c r="F34" s="58">
        <v>1327644</v>
      </c>
      <c r="G34" s="58"/>
      <c r="H34" s="58"/>
      <c r="I34" s="58">
        <v>2</v>
      </c>
      <c r="J34" s="58"/>
      <c r="K34" s="59">
        <f t="shared" si="0"/>
        <v>4439098</v>
      </c>
      <c r="L34" s="60">
        <v>1279083</v>
      </c>
      <c r="M34" s="58">
        <v>581004</v>
      </c>
      <c r="N34" s="58">
        <v>1413690</v>
      </c>
      <c r="O34" s="58"/>
      <c r="P34" s="58"/>
      <c r="Q34" s="58">
        <v>374</v>
      </c>
      <c r="R34" s="58"/>
      <c r="S34" s="58"/>
      <c r="T34" s="58"/>
      <c r="U34" s="58"/>
      <c r="V34" s="58"/>
      <c r="W34" s="58"/>
      <c r="X34" s="58"/>
      <c r="Y34" s="58"/>
      <c r="Z34" s="59">
        <f t="shared" si="1"/>
        <v>3274151</v>
      </c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9"/>
      <c r="AM34" s="117"/>
      <c r="AN34" s="118"/>
      <c r="AO34" s="118"/>
      <c r="AP34" s="59">
        <f t="shared" si="9"/>
        <v>0</v>
      </c>
      <c r="AQ34" s="49">
        <f t="shared" si="2"/>
        <v>7713249</v>
      </c>
      <c r="AR34" s="12"/>
      <c r="AS34" s="8">
        <v>2012</v>
      </c>
      <c r="AT34" s="8" t="s">
        <v>12</v>
      </c>
      <c r="AU34" s="60">
        <f t="shared" si="3"/>
        <v>1279083</v>
      </c>
      <c r="AV34" s="58">
        <f t="shared" si="4"/>
        <v>581004</v>
      </c>
      <c r="AW34" s="58">
        <f t="shared" si="5"/>
        <v>1413690</v>
      </c>
      <c r="AX34" s="58"/>
      <c r="AY34" s="58"/>
      <c r="AZ34" s="58">
        <f t="shared" ref="AZ34:AZ73" si="12">+Q34</f>
        <v>374</v>
      </c>
      <c r="BA34" s="58"/>
      <c r="BB34" s="58"/>
      <c r="BC34" s="58"/>
      <c r="BD34" s="58"/>
      <c r="BE34" s="58"/>
      <c r="BF34" s="58"/>
      <c r="BG34" s="58"/>
      <c r="BH34" s="58"/>
      <c r="BI34" s="59">
        <f t="shared" si="10"/>
        <v>3274151</v>
      </c>
      <c r="BK34" s="8">
        <v>2012</v>
      </c>
      <c r="BL34" s="8" t="s">
        <v>12</v>
      </c>
      <c r="BM34" s="60">
        <f t="shared" si="6"/>
        <v>3650088</v>
      </c>
      <c r="BN34" s="58">
        <f t="shared" si="7"/>
        <v>1321451</v>
      </c>
      <c r="BO34" s="58">
        <f t="shared" si="8"/>
        <v>2741334</v>
      </c>
      <c r="BP34" s="58"/>
      <c r="BQ34" s="58"/>
      <c r="BR34" s="58">
        <f t="shared" ref="BR34:BR97" si="13">+I34+AZ34</f>
        <v>376</v>
      </c>
      <c r="BS34" s="58"/>
      <c r="BT34" s="58"/>
      <c r="BU34" s="58"/>
      <c r="BV34" s="58"/>
      <c r="BW34" s="58"/>
      <c r="BX34" s="58"/>
      <c r="BY34" s="58"/>
      <c r="BZ34" s="58"/>
      <c r="CA34" s="59">
        <f t="shared" si="11"/>
        <v>7713249</v>
      </c>
    </row>
    <row r="35" spans="1:79" ht="12.5" x14ac:dyDescent="0.25">
      <c r="A35" s="7"/>
      <c r="B35" s="10"/>
      <c r="C35" s="11" t="s">
        <v>13</v>
      </c>
      <c r="D35" s="61">
        <v>2238955</v>
      </c>
      <c r="E35" s="62">
        <v>754134</v>
      </c>
      <c r="F35" s="62">
        <v>1305632</v>
      </c>
      <c r="G35" s="62"/>
      <c r="H35" s="62"/>
      <c r="I35" s="62">
        <v>2</v>
      </c>
      <c r="J35" s="62"/>
      <c r="K35" s="63">
        <f t="shared" si="0"/>
        <v>4298723</v>
      </c>
      <c r="L35" s="64">
        <v>1295653</v>
      </c>
      <c r="M35" s="62">
        <v>607664</v>
      </c>
      <c r="N35" s="62">
        <v>1450237</v>
      </c>
      <c r="O35" s="62"/>
      <c r="P35" s="62"/>
      <c r="Q35" s="62">
        <v>392</v>
      </c>
      <c r="R35" s="62"/>
      <c r="S35" s="62"/>
      <c r="T35" s="62"/>
      <c r="U35" s="62"/>
      <c r="V35" s="62"/>
      <c r="W35" s="62"/>
      <c r="X35" s="62"/>
      <c r="Y35" s="62"/>
      <c r="Z35" s="63">
        <f t="shared" si="1"/>
        <v>3353946</v>
      </c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3"/>
      <c r="AM35" s="119"/>
      <c r="AN35" s="113"/>
      <c r="AO35" s="113"/>
      <c r="AP35" s="63">
        <f t="shared" si="9"/>
        <v>0</v>
      </c>
      <c r="AQ35" s="46">
        <f t="shared" si="2"/>
        <v>7652669</v>
      </c>
      <c r="AR35" s="12"/>
      <c r="AS35" s="10"/>
      <c r="AT35" s="11" t="s">
        <v>13</v>
      </c>
      <c r="AU35" s="64">
        <f t="shared" si="3"/>
        <v>1295653</v>
      </c>
      <c r="AV35" s="62">
        <f t="shared" si="4"/>
        <v>607664</v>
      </c>
      <c r="AW35" s="62">
        <f t="shared" si="5"/>
        <v>1450237</v>
      </c>
      <c r="AX35" s="62"/>
      <c r="AY35" s="62"/>
      <c r="AZ35" s="62">
        <f t="shared" si="12"/>
        <v>392</v>
      </c>
      <c r="BA35" s="62"/>
      <c r="BB35" s="62"/>
      <c r="BC35" s="62"/>
      <c r="BD35" s="62"/>
      <c r="BE35" s="62"/>
      <c r="BF35" s="62"/>
      <c r="BG35" s="62"/>
      <c r="BH35" s="62"/>
      <c r="BI35" s="63">
        <f t="shared" si="10"/>
        <v>3353946</v>
      </c>
      <c r="BK35" s="10"/>
      <c r="BL35" s="11" t="s">
        <v>13</v>
      </c>
      <c r="BM35" s="64">
        <f t="shared" si="6"/>
        <v>3534608</v>
      </c>
      <c r="BN35" s="62">
        <f t="shared" si="7"/>
        <v>1361798</v>
      </c>
      <c r="BO35" s="62">
        <f t="shared" si="8"/>
        <v>2755869</v>
      </c>
      <c r="BP35" s="62"/>
      <c r="BQ35" s="62"/>
      <c r="BR35" s="62">
        <f t="shared" si="13"/>
        <v>394</v>
      </c>
      <c r="BS35" s="62"/>
      <c r="BT35" s="62"/>
      <c r="BU35" s="62"/>
      <c r="BV35" s="62"/>
      <c r="BW35" s="62"/>
      <c r="BX35" s="62"/>
      <c r="BY35" s="62"/>
      <c r="BZ35" s="62"/>
      <c r="CA35" s="63">
        <f t="shared" si="11"/>
        <v>7652669</v>
      </c>
    </row>
    <row r="36" spans="1:79" ht="12.5" x14ac:dyDescent="0.25">
      <c r="A36" s="7"/>
      <c r="B36" s="10"/>
      <c r="C36" s="11" t="s">
        <v>14</v>
      </c>
      <c r="D36" s="61">
        <v>2428922</v>
      </c>
      <c r="E36" s="62">
        <v>743975</v>
      </c>
      <c r="F36" s="62">
        <v>1224078</v>
      </c>
      <c r="G36" s="62"/>
      <c r="H36" s="62"/>
      <c r="I36" s="62"/>
      <c r="J36" s="62"/>
      <c r="K36" s="63">
        <f t="shared" si="0"/>
        <v>4396975</v>
      </c>
      <c r="L36" s="64">
        <v>1479713</v>
      </c>
      <c r="M36" s="62">
        <v>639753</v>
      </c>
      <c r="N36" s="62">
        <v>1499997</v>
      </c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3">
        <f t="shared" si="1"/>
        <v>3619463</v>
      </c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3"/>
      <c r="AM36" s="119"/>
      <c r="AN36" s="113"/>
      <c r="AO36" s="113"/>
      <c r="AP36" s="63">
        <f t="shared" si="9"/>
        <v>0</v>
      </c>
      <c r="AQ36" s="46">
        <f t="shared" si="2"/>
        <v>8016438</v>
      </c>
      <c r="AR36" s="12"/>
      <c r="AS36" s="10"/>
      <c r="AT36" s="11" t="s">
        <v>14</v>
      </c>
      <c r="AU36" s="64">
        <f t="shared" si="3"/>
        <v>1479713</v>
      </c>
      <c r="AV36" s="62">
        <f t="shared" si="4"/>
        <v>639753</v>
      </c>
      <c r="AW36" s="62">
        <f t="shared" si="5"/>
        <v>1499997</v>
      </c>
      <c r="AX36" s="62"/>
      <c r="AY36" s="62"/>
      <c r="AZ36" s="62">
        <f t="shared" si="12"/>
        <v>0</v>
      </c>
      <c r="BA36" s="62"/>
      <c r="BB36" s="62"/>
      <c r="BC36" s="62"/>
      <c r="BD36" s="62"/>
      <c r="BE36" s="62"/>
      <c r="BF36" s="62"/>
      <c r="BG36" s="62"/>
      <c r="BH36" s="62"/>
      <c r="BI36" s="63">
        <f t="shared" si="10"/>
        <v>3619463</v>
      </c>
      <c r="BK36" s="10"/>
      <c r="BL36" s="11" t="s">
        <v>14</v>
      </c>
      <c r="BM36" s="64">
        <f t="shared" si="6"/>
        <v>3908635</v>
      </c>
      <c r="BN36" s="62">
        <f t="shared" si="7"/>
        <v>1383728</v>
      </c>
      <c r="BO36" s="62">
        <f t="shared" si="8"/>
        <v>2724075</v>
      </c>
      <c r="BP36" s="62"/>
      <c r="BQ36" s="62"/>
      <c r="BR36" s="62">
        <f t="shared" si="13"/>
        <v>0</v>
      </c>
      <c r="BS36" s="62"/>
      <c r="BT36" s="62"/>
      <c r="BU36" s="62"/>
      <c r="BV36" s="62"/>
      <c r="BW36" s="62"/>
      <c r="BX36" s="62"/>
      <c r="BY36" s="62"/>
      <c r="BZ36" s="62"/>
      <c r="CA36" s="63">
        <f t="shared" si="11"/>
        <v>8016438</v>
      </c>
    </row>
    <row r="37" spans="1:79" ht="12.5" x14ac:dyDescent="0.25">
      <c r="A37" s="7"/>
      <c r="B37" s="11"/>
      <c r="C37" s="11" t="s">
        <v>15</v>
      </c>
      <c r="D37" s="61">
        <v>2289502</v>
      </c>
      <c r="E37" s="62">
        <v>720619</v>
      </c>
      <c r="F37" s="62">
        <v>1331332</v>
      </c>
      <c r="G37" s="62"/>
      <c r="H37" s="62"/>
      <c r="I37" s="62"/>
      <c r="J37" s="62"/>
      <c r="K37" s="63">
        <f t="shared" si="0"/>
        <v>4341453</v>
      </c>
      <c r="L37" s="64">
        <v>1457949</v>
      </c>
      <c r="M37" s="62">
        <v>640251</v>
      </c>
      <c r="N37" s="62">
        <v>1593752</v>
      </c>
      <c r="O37" s="62">
        <v>1877</v>
      </c>
      <c r="P37" s="62"/>
      <c r="Q37" s="62">
        <v>471</v>
      </c>
      <c r="R37" s="62"/>
      <c r="S37" s="62"/>
      <c r="T37" s="62"/>
      <c r="U37" s="62"/>
      <c r="V37" s="62"/>
      <c r="W37" s="62"/>
      <c r="X37" s="62"/>
      <c r="Y37" s="62"/>
      <c r="Z37" s="63">
        <f t="shared" si="1"/>
        <v>3694300</v>
      </c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3"/>
      <c r="AM37" s="119"/>
      <c r="AN37" s="113"/>
      <c r="AO37" s="113"/>
      <c r="AP37" s="63">
        <f t="shared" si="9"/>
        <v>0</v>
      </c>
      <c r="AQ37" s="46">
        <f t="shared" si="2"/>
        <v>8035753</v>
      </c>
      <c r="AR37" s="12"/>
      <c r="AS37" s="11"/>
      <c r="AT37" s="11" t="s">
        <v>15</v>
      </c>
      <c r="AU37" s="64">
        <f t="shared" si="3"/>
        <v>1457949</v>
      </c>
      <c r="AV37" s="62">
        <f t="shared" si="4"/>
        <v>640251</v>
      </c>
      <c r="AW37" s="62">
        <f t="shared" si="5"/>
        <v>1593752</v>
      </c>
      <c r="AX37" s="62"/>
      <c r="AY37" s="62">
        <f t="shared" ref="AY37:AY68" si="14">+O37</f>
        <v>1877</v>
      </c>
      <c r="AZ37" s="62">
        <f t="shared" si="12"/>
        <v>471</v>
      </c>
      <c r="BA37" s="62"/>
      <c r="BB37" s="62"/>
      <c r="BC37" s="62"/>
      <c r="BD37" s="62"/>
      <c r="BE37" s="62"/>
      <c r="BF37" s="62"/>
      <c r="BG37" s="62"/>
      <c r="BH37" s="62"/>
      <c r="BI37" s="63">
        <f t="shared" si="10"/>
        <v>3694300</v>
      </c>
      <c r="BK37" s="11"/>
      <c r="BL37" s="11" t="s">
        <v>15</v>
      </c>
      <c r="BM37" s="64">
        <f t="shared" si="6"/>
        <v>3747451</v>
      </c>
      <c r="BN37" s="62">
        <f t="shared" si="7"/>
        <v>1360870</v>
      </c>
      <c r="BO37" s="62">
        <f t="shared" si="8"/>
        <v>2925084</v>
      </c>
      <c r="BP37" s="62"/>
      <c r="BQ37" s="62">
        <f t="shared" ref="BQ37:BQ100" si="15">+G37+AY37</f>
        <v>1877</v>
      </c>
      <c r="BR37" s="62">
        <f t="shared" si="13"/>
        <v>471</v>
      </c>
      <c r="BS37" s="62"/>
      <c r="BT37" s="62"/>
      <c r="BU37" s="62"/>
      <c r="BV37" s="62"/>
      <c r="BW37" s="62"/>
      <c r="BX37" s="62"/>
      <c r="BY37" s="62"/>
      <c r="BZ37" s="62"/>
      <c r="CA37" s="63">
        <f t="shared" si="11"/>
        <v>8035753</v>
      </c>
    </row>
    <row r="38" spans="1:79" ht="12.5" x14ac:dyDescent="0.25">
      <c r="A38" s="7"/>
      <c r="B38" s="10"/>
      <c r="C38" s="11" t="s">
        <v>16</v>
      </c>
      <c r="D38" s="61">
        <v>2255321</v>
      </c>
      <c r="E38" s="62">
        <v>713658</v>
      </c>
      <c r="F38" s="62">
        <v>1233257</v>
      </c>
      <c r="G38" s="62"/>
      <c r="H38" s="62"/>
      <c r="I38" s="62"/>
      <c r="J38" s="62"/>
      <c r="K38" s="63">
        <f t="shared" si="0"/>
        <v>4202236</v>
      </c>
      <c r="L38" s="64">
        <v>1506764</v>
      </c>
      <c r="M38" s="62">
        <v>672557</v>
      </c>
      <c r="N38" s="62">
        <v>1648661</v>
      </c>
      <c r="O38" s="62">
        <v>7223</v>
      </c>
      <c r="P38" s="62"/>
      <c r="Q38" s="62">
        <v>507</v>
      </c>
      <c r="R38" s="62"/>
      <c r="S38" s="62"/>
      <c r="T38" s="62"/>
      <c r="U38" s="62"/>
      <c r="V38" s="62"/>
      <c r="W38" s="62"/>
      <c r="X38" s="62"/>
      <c r="Y38" s="62"/>
      <c r="Z38" s="63">
        <f t="shared" si="1"/>
        <v>3835712</v>
      </c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3"/>
      <c r="AM38" s="119"/>
      <c r="AN38" s="113"/>
      <c r="AO38" s="113"/>
      <c r="AP38" s="63">
        <f t="shared" si="9"/>
        <v>0</v>
      </c>
      <c r="AQ38" s="46">
        <f t="shared" si="2"/>
        <v>8037948</v>
      </c>
      <c r="AR38" s="12"/>
      <c r="AS38" s="10"/>
      <c r="AT38" s="11" t="s">
        <v>16</v>
      </c>
      <c r="AU38" s="64">
        <f t="shared" si="3"/>
        <v>1506764</v>
      </c>
      <c r="AV38" s="62">
        <f t="shared" si="4"/>
        <v>672557</v>
      </c>
      <c r="AW38" s="62">
        <f t="shared" si="5"/>
        <v>1648661</v>
      </c>
      <c r="AX38" s="62"/>
      <c r="AY38" s="62">
        <f t="shared" si="14"/>
        <v>7223</v>
      </c>
      <c r="AZ38" s="62">
        <f t="shared" si="12"/>
        <v>507</v>
      </c>
      <c r="BA38" s="62"/>
      <c r="BB38" s="62"/>
      <c r="BC38" s="62"/>
      <c r="BD38" s="62"/>
      <c r="BE38" s="62"/>
      <c r="BF38" s="62"/>
      <c r="BG38" s="62"/>
      <c r="BH38" s="62"/>
      <c r="BI38" s="63">
        <f t="shared" si="10"/>
        <v>3835712</v>
      </c>
      <c r="BK38" s="10"/>
      <c r="BL38" s="11" t="s">
        <v>16</v>
      </c>
      <c r="BM38" s="64">
        <f t="shared" si="6"/>
        <v>3762085</v>
      </c>
      <c r="BN38" s="62">
        <f t="shared" si="7"/>
        <v>1386215</v>
      </c>
      <c r="BO38" s="62">
        <f t="shared" si="8"/>
        <v>2881918</v>
      </c>
      <c r="BP38" s="62"/>
      <c r="BQ38" s="62">
        <f t="shared" si="15"/>
        <v>7223</v>
      </c>
      <c r="BR38" s="62">
        <f t="shared" si="13"/>
        <v>507</v>
      </c>
      <c r="BS38" s="62"/>
      <c r="BT38" s="62"/>
      <c r="BU38" s="62"/>
      <c r="BV38" s="62"/>
      <c r="BW38" s="62"/>
      <c r="BX38" s="62"/>
      <c r="BY38" s="62"/>
      <c r="BZ38" s="62"/>
      <c r="CA38" s="63">
        <f t="shared" si="11"/>
        <v>8037948</v>
      </c>
    </row>
    <row r="39" spans="1:79" ht="12.5" x14ac:dyDescent="0.25">
      <c r="A39" s="7"/>
      <c r="B39" s="10"/>
      <c r="C39" s="11" t="s">
        <v>17</v>
      </c>
      <c r="D39" s="61">
        <v>2178746</v>
      </c>
      <c r="E39" s="62">
        <v>694605</v>
      </c>
      <c r="F39" s="62">
        <v>1244261</v>
      </c>
      <c r="G39" s="62"/>
      <c r="H39" s="62">
        <v>14</v>
      </c>
      <c r="I39" s="62"/>
      <c r="J39" s="62"/>
      <c r="K39" s="63">
        <f t="shared" si="0"/>
        <v>4117626</v>
      </c>
      <c r="L39" s="64">
        <v>1546225</v>
      </c>
      <c r="M39" s="62">
        <v>686633</v>
      </c>
      <c r="N39" s="62">
        <v>1683619</v>
      </c>
      <c r="O39" s="62">
        <v>12356</v>
      </c>
      <c r="P39" s="62"/>
      <c r="Q39" s="62">
        <v>542</v>
      </c>
      <c r="R39" s="62">
        <v>16767</v>
      </c>
      <c r="S39" s="62"/>
      <c r="T39" s="62"/>
      <c r="U39" s="62"/>
      <c r="V39" s="62"/>
      <c r="W39" s="62"/>
      <c r="X39" s="62"/>
      <c r="Y39" s="62"/>
      <c r="Z39" s="63">
        <f t="shared" si="1"/>
        <v>3946142</v>
      </c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3"/>
      <c r="AM39" s="119"/>
      <c r="AN39" s="113"/>
      <c r="AO39" s="113"/>
      <c r="AP39" s="63">
        <f t="shared" si="9"/>
        <v>0</v>
      </c>
      <c r="AQ39" s="46">
        <f t="shared" si="2"/>
        <v>8063768</v>
      </c>
      <c r="AR39" s="12"/>
      <c r="AS39" s="10"/>
      <c r="AT39" s="11" t="s">
        <v>17</v>
      </c>
      <c r="AU39" s="64">
        <f t="shared" si="3"/>
        <v>1546225</v>
      </c>
      <c r="AV39" s="62">
        <f t="shared" si="4"/>
        <v>686633</v>
      </c>
      <c r="AW39" s="62">
        <f t="shared" si="5"/>
        <v>1683619</v>
      </c>
      <c r="AX39" s="62"/>
      <c r="AY39" s="62">
        <f t="shared" si="14"/>
        <v>12356</v>
      </c>
      <c r="AZ39" s="62">
        <f t="shared" si="12"/>
        <v>542</v>
      </c>
      <c r="BA39" s="62">
        <f>+R39+AG39</f>
        <v>16767</v>
      </c>
      <c r="BB39" s="62"/>
      <c r="BC39" s="62"/>
      <c r="BD39" s="62"/>
      <c r="BE39" s="62"/>
      <c r="BF39" s="62"/>
      <c r="BG39" s="62"/>
      <c r="BH39" s="62"/>
      <c r="BI39" s="63">
        <f t="shared" si="10"/>
        <v>3946142</v>
      </c>
      <c r="BK39" s="10"/>
      <c r="BL39" s="11" t="s">
        <v>17</v>
      </c>
      <c r="BM39" s="64">
        <f t="shared" si="6"/>
        <v>3724971</v>
      </c>
      <c r="BN39" s="62">
        <f t="shared" si="7"/>
        <v>1381238</v>
      </c>
      <c r="BO39" s="62">
        <f t="shared" si="8"/>
        <v>2927880</v>
      </c>
      <c r="BP39" s="62">
        <f t="shared" ref="BP39:BP102" si="16">+H39+AX39</f>
        <v>14</v>
      </c>
      <c r="BQ39" s="62">
        <f t="shared" si="15"/>
        <v>12356</v>
      </c>
      <c r="BR39" s="62">
        <f t="shared" si="13"/>
        <v>542</v>
      </c>
      <c r="BS39" s="62">
        <f t="shared" ref="BS39:BS70" si="17">BA39</f>
        <v>16767</v>
      </c>
      <c r="BT39" s="62"/>
      <c r="BU39" s="62"/>
      <c r="BV39" s="62"/>
      <c r="BW39" s="62"/>
      <c r="BX39" s="62"/>
      <c r="BY39" s="62"/>
      <c r="BZ39" s="62"/>
      <c r="CA39" s="63">
        <f t="shared" si="11"/>
        <v>8063768</v>
      </c>
    </row>
    <row r="40" spans="1:79" ht="12.5" x14ac:dyDescent="0.25">
      <c r="A40" s="7"/>
      <c r="B40" s="10"/>
      <c r="C40" s="11" t="s">
        <v>18</v>
      </c>
      <c r="D40" s="61">
        <v>2150400</v>
      </c>
      <c r="E40" s="62">
        <v>668210</v>
      </c>
      <c r="F40" s="62">
        <v>1352812</v>
      </c>
      <c r="G40" s="62"/>
      <c r="H40" s="62">
        <v>610</v>
      </c>
      <c r="I40" s="62"/>
      <c r="J40" s="62"/>
      <c r="K40" s="63">
        <f t="shared" si="0"/>
        <v>4172032</v>
      </c>
      <c r="L40" s="64">
        <v>1608843</v>
      </c>
      <c r="M40" s="62">
        <v>708633</v>
      </c>
      <c r="N40" s="62">
        <v>1746563</v>
      </c>
      <c r="O40" s="62">
        <v>17265</v>
      </c>
      <c r="P40" s="62">
        <v>27628</v>
      </c>
      <c r="Q40" s="62">
        <v>568</v>
      </c>
      <c r="R40" s="62">
        <v>30493</v>
      </c>
      <c r="S40" s="62"/>
      <c r="T40" s="62"/>
      <c r="U40" s="62"/>
      <c r="V40" s="62"/>
      <c r="W40" s="62"/>
      <c r="X40" s="62"/>
      <c r="Y40" s="62"/>
      <c r="Z40" s="63">
        <f t="shared" si="1"/>
        <v>4139993</v>
      </c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3"/>
      <c r="AM40" s="119"/>
      <c r="AN40" s="113"/>
      <c r="AO40" s="113"/>
      <c r="AP40" s="63">
        <f t="shared" si="9"/>
        <v>0</v>
      </c>
      <c r="AQ40" s="46">
        <f t="shared" si="2"/>
        <v>8312025</v>
      </c>
      <c r="AR40" s="12"/>
      <c r="AS40" s="10"/>
      <c r="AT40" s="11" t="s">
        <v>18</v>
      </c>
      <c r="AU40" s="64">
        <f t="shared" si="3"/>
        <v>1608843</v>
      </c>
      <c r="AV40" s="62">
        <f t="shared" si="4"/>
        <v>708633</v>
      </c>
      <c r="AW40" s="62">
        <f t="shared" si="5"/>
        <v>1746563</v>
      </c>
      <c r="AX40" s="62">
        <f t="shared" ref="AX40:AX71" si="18">+P40+AE40</f>
        <v>27628</v>
      </c>
      <c r="AY40" s="62">
        <f t="shared" si="14"/>
        <v>17265</v>
      </c>
      <c r="AZ40" s="62">
        <f t="shared" si="12"/>
        <v>568</v>
      </c>
      <c r="BA40" s="62">
        <f t="shared" ref="BA40:BA84" si="19">+R40+AG40</f>
        <v>30493</v>
      </c>
      <c r="BB40" s="62"/>
      <c r="BC40" s="62"/>
      <c r="BD40" s="62"/>
      <c r="BE40" s="62"/>
      <c r="BF40" s="62"/>
      <c r="BG40" s="62"/>
      <c r="BH40" s="62"/>
      <c r="BI40" s="63">
        <f t="shared" si="10"/>
        <v>4139993</v>
      </c>
      <c r="BK40" s="10"/>
      <c r="BL40" s="11" t="s">
        <v>18</v>
      </c>
      <c r="BM40" s="64">
        <f t="shared" si="6"/>
        <v>3759243</v>
      </c>
      <c r="BN40" s="62">
        <f t="shared" si="7"/>
        <v>1376843</v>
      </c>
      <c r="BO40" s="62">
        <f t="shared" si="8"/>
        <v>3099375</v>
      </c>
      <c r="BP40" s="62">
        <f t="shared" si="16"/>
        <v>28238</v>
      </c>
      <c r="BQ40" s="62">
        <f t="shared" si="15"/>
        <v>17265</v>
      </c>
      <c r="BR40" s="62">
        <f t="shared" si="13"/>
        <v>568</v>
      </c>
      <c r="BS40" s="62">
        <f t="shared" si="17"/>
        <v>30493</v>
      </c>
      <c r="BT40" s="62"/>
      <c r="BU40" s="62"/>
      <c r="BV40" s="62"/>
      <c r="BW40" s="62"/>
      <c r="BX40" s="62"/>
      <c r="BY40" s="62"/>
      <c r="BZ40" s="62"/>
      <c r="CA40" s="63">
        <f t="shared" si="11"/>
        <v>8312025</v>
      </c>
    </row>
    <row r="41" spans="1:79" ht="12.5" x14ac:dyDescent="0.25">
      <c r="A41" s="7"/>
      <c r="B41" s="11"/>
      <c r="C41" s="11" t="s">
        <v>19</v>
      </c>
      <c r="D41" s="61">
        <v>2108427</v>
      </c>
      <c r="E41" s="62">
        <v>658029</v>
      </c>
      <c r="F41" s="62">
        <v>1555390</v>
      </c>
      <c r="G41" s="62"/>
      <c r="H41" s="62">
        <v>822</v>
      </c>
      <c r="I41" s="62"/>
      <c r="J41" s="62"/>
      <c r="K41" s="63">
        <f t="shared" si="0"/>
        <v>4322668</v>
      </c>
      <c r="L41" s="64">
        <v>1649554</v>
      </c>
      <c r="M41" s="62">
        <v>743476</v>
      </c>
      <c r="N41" s="62">
        <v>1816818</v>
      </c>
      <c r="O41" s="62">
        <v>21982</v>
      </c>
      <c r="P41" s="62">
        <v>36975</v>
      </c>
      <c r="Q41" s="62">
        <v>645</v>
      </c>
      <c r="R41" s="62">
        <v>77949</v>
      </c>
      <c r="S41" s="62"/>
      <c r="T41" s="62"/>
      <c r="U41" s="62"/>
      <c r="V41" s="62"/>
      <c r="W41" s="62"/>
      <c r="X41" s="62"/>
      <c r="Y41" s="62"/>
      <c r="Z41" s="63">
        <f t="shared" ref="Z41:Z72" si="20">SUM(L41:W41)</f>
        <v>4347399</v>
      </c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3"/>
      <c r="AM41" s="119"/>
      <c r="AN41" s="113"/>
      <c r="AO41" s="113"/>
      <c r="AP41" s="63">
        <f t="shared" si="9"/>
        <v>0</v>
      </c>
      <c r="AQ41" s="46">
        <f t="shared" si="2"/>
        <v>8670067</v>
      </c>
      <c r="AR41" s="12"/>
      <c r="AS41" s="11"/>
      <c r="AT41" s="11" t="s">
        <v>19</v>
      </c>
      <c r="AU41" s="64">
        <f t="shared" ref="AU41:AU72" si="21">+L41+AA41</f>
        <v>1649554</v>
      </c>
      <c r="AV41" s="62">
        <f t="shared" ref="AV41:AV72" si="22">+M41+AB41</f>
        <v>743476</v>
      </c>
      <c r="AW41" s="62">
        <f t="shared" ref="AW41:AW72" si="23">+N41+AC41</f>
        <v>1816818</v>
      </c>
      <c r="AX41" s="62">
        <f t="shared" si="18"/>
        <v>36975</v>
      </c>
      <c r="AY41" s="62">
        <f t="shared" si="14"/>
        <v>21982</v>
      </c>
      <c r="AZ41" s="62">
        <f t="shared" si="12"/>
        <v>645</v>
      </c>
      <c r="BA41" s="62">
        <f t="shared" si="19"/>
        <v>77949</v>
      </c>
      <c r="BB41" s="62"/>
      <c r="BC41" s="62"/>
      <c r="BD41" s="62"/>
      <c r="BE41" s="62"/>
      <c r="BF41" s="62"/>
      <c r="BG41" s="62"/>
      <c r="BH41" s="62"/>
      <c r="BI41" s="63">
        <f t="shared" si="10"/>
        <v>4347399</v>
      </c>
      <c r="BK41" s="11"/>
      <c r="BL41" s="11" t="s">
        <v>19</v>
      </c>
      <c r="BM41" s="64">
        <f t="shared" ref="BM41:BM72" si="24">+D41+AU41</f>
        <v>3757981</v>
      </c>
      <c r="BN41" s="62">
        <f t="shared" ref="BN41:BN72" si="25">+E41+AV41</f>
        <v>1401505</v>
      </c>
      <c r="BO41" s="62">
        <f t="shared" ref="BO41:BO72" si="26">+F41+AW41</f>
        <v>3372208</v>
      </c>
      <c r="BP41" s="62">
        <f t="shared" si="16"/>
        <v>37797</v>
      </c>
      <c r="BQ41" s="62">
        <f t="shared" si="15"/>
        <v>21982</v>
      </c>
      <c r="BR41" s="62">
        <f t="shared" si="13"/>
        <v>645</v>
      </c>
      <c r="BS41" s="62">
        <f t="shared" si="17"/>
        <v>77949</v>
      </c>
      <c r="BT41" s="62"/>
      <c r="BU41" s="62"/>
      <c r="BV41" s="62"/>
      <c r="BW41" s="62"/>
      <c r="BX41" s="62"/>
      <c r="BY41" s="62"/>
      <c r="BZ41" s="62"/>
      <c r="CA41" s="63">
        <f t="shared" si="11"/>
        <v>8670067</v>
      </c>
    </row>
    <row r="42" spans="1:79" ht="12.5" x14ac:dyDescent="0.25">
      <c r="A42" s="7"/>
      <c r="B42" s="10"/>
      <c r="C42" s="11" t="s">
        <v>20</v>
      </c>
      <c r="D42" s="61">
        <v>2061777</v>
      </c>
      <c r="E42" s="62">
        <v>642473</v>
      </c>
      <c r="F42" s="62">
        <v>1596372</v>
      </c>
      <c r="G42" s="62"/>
      <c r="H42" s="62">
        <v>978</v>
      </c>
      <c r="I42" s="62"/>
      <c r="J42" s="62"/>
      <c r="K42" s="63">
        <f t="shared" si="0"/>
        <v>4301600</v>
      </c>
      <c r="L42" s="64">
        <v>1646046</v>
      </c>
      <c r="M42" s="62">
        <v>756811</v>
      </c>
      <c r="N42" s="62">
        <v>1854434</v>
      </c>
      <c r="O42" s="62">
        <v>25096</v>
      </c>
      <c r="P42" s="62">
        <v>43992</v>
      </c>
      <c r="Q42" s="62">
        <v>690</v>
      </c>
      <c r="R42" s="62">
        <v>82424</v>
      </c>
      <c r="S42" s="62"/>
      <c r="T42" s="62"/>
      <c r="U42" s="62"/>
      <c r="V42" s="62"/>
      <c r="W42" s="62"/>
      <c r="X42" s="62"/>
      <c r="Y42" s="62"/>
      <c r="Z42" s="63">
        <f t="shared" si="20"/>
        <v>4409493</v>
      </c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3"/>
      <c r="AM42" s="119"/>
      <c r="AN42" s="113"/>
      <c r="AO42" s="113"/>
      <c r="AP42" s="63">
        <f t="shared" si="9"/>
        <v>0</v>
      </c>
      <c r="AQ42" s="46">
        <f t="shared" si="2"/>
        <v>8711093</v>
      </c>
      <c r="AR42" s="12"/>
      <c r="AS42" s="10"/>
      <c r="AT42" s="11" t="s">
        <v>20</v>
      </c>
      <c r="AU42" s="64">
        <f t="shared" si="21"/>
        <v>1646046</v>
      </c>
      <c r="AV42" s="62">
        <f t="shared" si="22"/>
        <v>756811</v>
      </c>
      <c r="AW42" s="62">
        <f t="shared" si="23"/>
        <v>1854434</v>
      </c>
      <c r="AX42" s="62">
        <f t="shared" si="18"/>
        <v>43992</v>
      </c>
      <c r="AY42" s="62">
        <f t="shared" si="14"/>
        <v>25096</v>
      </c>
      <c r="AZ42" s="62">
        <f t="shared" si="12"/>
        <v>690</v>
      </c>
      <c r="BA42" s="62">
        <f t="shared" si="19"/>
        <v>82424</v>
      </c>
      <c r="BB42" s="62"/>
      <c r="BC42" s="62"/>
      <c r="BD42" s="62"/>
      <c r="BE42" s="62"/>
      <c r="BF42" s="62"/>
      <c r="BG42" s="62"/>
      <c r="BH42" s="62"/>
      <c r="BI42" s="63">
        <f t="shared" si="10"/>
        <v>4409493</v>
      </c>
      <c r="BK42" s="10"/>
      <c r="BL42" s="11" t="s">
        <v>20</v>
      </c>
      <c r="BM42" s="64">
        <f t="shared" si="24"/>
        <v>3707823</v>
      </c>
      <c r="BN42" s="62">
        <f t="shared" si="25"/>
        <v>1399284</v>
      </c>
      <c r="BO42" s="62">
        <f t="shared" si="26"/>
        <v>3450806</v>
      </c>
      <c r="BP42" s="62">
        <f t="shared" si="16"/>
        <v>44970</v>
      </c>
      <c r="BQ42" s="62">
        <f t="shared" si="15"/>
        <v>25096</v>
      </c>
      <c r="BR42" s="62">
        <f t="shared" si="13"/>
        <v>690</v>
      </c>
      <c r="BS42" s="62">
        <f t="shared" si="17"/>
        <v>82424</v>
      </c>
      <c r="BT42" s="62"/>
      <c r="BU42" s="62"/>
      <c r="BV42" s="62"/>
      <c r="BW42" s="62"/>
      <c r="BX42" s="62"/>
      <c r="BY42" s="62"/>
      <c r="BZ42" s="62"/>
      <c r="CA42" s="63">
        <f t="shared" si="11"/>
        <v>8711093</v>
      </c>
    </row>
    <row r="43" spans="1:79" ht="12.5" x14ac:dyDescent="0.25">
      <c r="A43" s="7"/>
      <c r="B43" s="11"/>
      <c r="C43" s="11" t="s">
        <v>21</v>
      </c>
      <c r="D43" s="61">
        <v>2035202</v>
      </c>
      <c r="E43" s="62">
        <v>640603</v>
      </c>
      <c r="F43" s="62">
        <v>1315190</v>
      </c>
      <c r="G43" s="62"/>
      <c r="H43" s="62">
        <v>1114</v>
      </c>
      <c r="I43" s="62"/>
      <c r="J43" s="62"/>
      <c r="K43" s="63">
        <f t="shared" ref="K43:K48" si="27">SUM(D43:I43)</f>
        <v>3992109</v>
      </c>
      <c r="L43" s="64">
        <v>1713606</v>
      </c>
      <c r="M43" s="62">
        <v>805426</v>
      </c>
      <c r="N43" s="62">
        <v>1823870</v>
      </c>
      <c r="O43" s="62">
        <v>28094</v>
      </c>
      <c r="P43" s="62">
        <v>48921</v>
      </c>
      <c r="Q43" s="62">
        <v>781</v>
      </c>
      <c r="R43" s="62">
        <v>73952</v>
      </c>
      <c r="S43" s="62"/>
      <c r="T43" s="62"/>
      <c r="U43" s="62"/>
      <c r="V43" s="62"/>
      <c r="W43" s="62"/>
      <c r="X43" s="62"/>
      <c r="Y43" s="62"/>
      <c r="Z43" s="63">
        <f t="shared" si="20"/>
        <v>4494650</v>
      </c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3"/>
      <c r="AM43" s="119"/>
      <c r="AN43" s="113"/>
      <c r="AO43" s="113"/>
      <c r="AP43" s="63">
        <f t="shared" si="9"/>
        <v>0</v>
      </c>
      <c r="AQ43" s="46">
        <f t="shared" si="2"/>
        <v>8486759</v>
      </c>
      <c r="AR43" s="12"/>
      <c r="AS43" s="11"/>
      <c r="AT43" s="11" t="s">
        <v>21</v>
      </c>
      <c r="AU43" s="64">
        <f t="shared" si="21"/>
        <v>1713606</v>
      </c>
      <c r="AV43" s="62">
        <f t="shared" si="22"/>
        <v>805426</v>
      </c>
      <c r="AW43" s="62">
        <f t="shared" si="23"/>
        <v>1823870</v>
      </c>
      <c r="AX43" s="62">
        <f t="shared" si="18"/>
        <v>48921</v>
      </c>
      <c r="AY43" s="62">
        <f t="shared" si="14"/>
        <v>28094</v>
      </c>
      <c r="AZ43" s="62">
        <f t="shared" si="12"/>
        <v>781</v>
      </c>
      <c r="BA43" s="62">
        <f t="shared" si="19"/>
        <v>73952</v>
      </c>
      <c r="BB43" s="62"/>
      <c r="BC43" s="62"/>
      <c r="BD43" s="62"/>
      <c r="BE43" s="62"/>
      <c r="BF43" s="62"/>
      <c r="BG43" s="62"/>
      <c r="BH43" s="62"/>
      <c r="BI43" s="63">
        <f t="shared" si="10"/>
        <v>4494650</v>
      </c>
      <c r="BK43" s="11"/>
      <c r="BL43" s="11" t="s">
        <v>21</v>
      </c>
      <c r="BM43" s="64">
        <f t="shared" si="24"/>
        <v>3748808</v>
      </c>
      <c r="BN43" s="62">
        <f t="shared" si="25"/>
        <v>1446029</v>
      </c>
      <c r="BO43" s="62">
        <f t="shared" si="26"/>
        <v>3139060</v>
      </c>
      <c r="BP43" s="62">
        <f t="shared" si="16"/>
        <v>50035</v>
      </c>
      <c r="BQ43" s="62">
        <f t="shared" si="15"/>
        <v>28094</v>
      </c>
      <c r="BR43" s="62">
        <f t="shared" si="13"/>
        <v>781</v>
      </c>
      <c r="BS43" s="62">
        <f t="shared" si="17"/>
        <v>73952</v>
      </c>
      <c r="BT43" s="62"/>
      <c r="BU43" s="62"/>
      <c r="BV43" s="62"/>
      <c r="BW43" s="62"/>
      <c r="BX43" s="62"/>
      <c r="BY43" s="62"/>
      <c r="BZ43" s="62"/>
      <c r="CA43" s="63">
        <f t="shared" si="11"/>
        <v>8486759</v>
      </c>
    </row>
    <row r="44" spans="1:79" ht="12.5" x14ac:dyDescent="0.25">
      <c r="A44" s="7"/>
      <c r="B44" s="10"/>
      <c r="C44" s="11" t="s">
        <v>22</v>
      </c>
      <c r="D44" s="61">
        <v>1963194</v>
      </c>
      <c r="E44" s="62">
        <v>628527</v>
      </c>
      <c r="F44" s="62">
        <v>1349733</v>
      </c>
      <c r="G44" s="62"/>
      <c r="H44" s="62">
        <v>1248</v>
      </c>
      <c r="I44" s="62"/>
      <c r="J44" s="62"/>
      <c r="K44" s="63">
        <f t="shared" si="27"/>
        <v>3942702</v>
      </c>
      <c r="L44" s="64">
        <v>1719504</v>
      </c>
      <c r="M44" s="62">
        <v>842025</v>
      </c>
      <c r="N44" s="62">
        <v>1845832</v>
      </c>
      <c r="O44" s="62">
        <v>30705</v>
      </c>
      <c r="P44" s="62">
        <v>50024</v>
      </c>
      <c r="Q44" s="62">
        <v>860</v>
      </c>
      <c r="R44" s="62">
        <v>87184</v>
      </c>
      <c r="S44" s="62"/>
      <c r="T44" s="62"/>
      <c r="U44" s="62"/>
      <c r="V44" s="62"/>
      <c r="W44" s="62"/>
      <c r="X44" s="62"/>
      <c r="Y44" s="62"/>
      <c r="Z44" s="63">
        <f t="shared" si="20"/>
        <v>4576134</v>
      </c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3"/>
      <c r="AM44" s="119"/>
      <c r="AN44" s="113"/>
      <c r="AO44" s="113"/>
      <c r="AP44" s="63">
        <f t="shared" si="9"/>
        <v>0</v>
      </c>
      <c r="AQ44" s="46">
        <f t="shared" si="2"/>
        <v>8518836</v>
      </c>
      <c r="AR44" s="12"/>
      <c r="AS44" s="10"/>
      <c r="AT44" s="11" t="s">
        <v>22</v>
      </c>
      <c r="AU44" s="64">
        <f t="shared" si="21"/>
        <v>1719504</v>
      </c>
      <c r="AV44" s="62">
        <f t="shared" si="22"/>
        <v>842025</v>
      </c>
      <c r="AW44" s="62">
        <f t="shared" si="23"/>
        <v>1845832</v>
      </c>
      <c r="AX44" s="62">
        <f t="shared" si="18"/>
        <v>50024</v>
      </c>
      <c r="AY44" s="62">
        <f t="shared" si="14"/>
        <v>30705</v>
      </c>
      <c r="AZ44" s="62">
        <f t="shared" si="12"/>
        <v>860</v>
      </c>
      <c r="BA44" s="62">
        <f t="shared" si="19"/>
        <v>87184</v>
      </c>
      <c r="BB44" s="62"/>
      <c r="BC44" s="62"/>
      <c r="BD44" s="62"/>
      <c r="BE44" s="62"/>
      <c r="BF44" s="62"/>
      <c r="BG44" s="62"/>
      <c r="BH44" s="62"/>
      <c r="BI44" s="63">
        <f t="shared" si="10"/>
        <v>4576134</v>
      </c>
      <c r="BK44" s="10"/>
      <c r="BL44" s="11" t="s">
        <v>22</v>
      </c>
      <c r="BM44" s="64">
        <f t="shared" si="24"/>
        <v>3682698</v>
      </c>
      <c r="BN44" s="62">
        <f t="shared" si="25"/>
        <v>1470552</v>
      </c>
      <c r="BO44" s="62">
        <f t="shared" si="26"/>
        <v>3195565</v>
      </c>
      <c r="BP44" s="62">
        <f t="shared" si="16"/>
        <v>51272</v>
      </c>
      <c r="BQ44" s="62">
        <f t="shared" si="15"/>
        <v>30705</v>
      </c>
      <c r="BR44" s="62">
        <f t="shared" si="13"/>
        <v>860</v>
      </c>
      <c r="BS44" s="62">
        <f t="shared" si="17"/>
        <v>87184</v>
      </c>
      <c r="BT44" s="62"/>
      <c r="BU44" s="62"/>
      <c r="BV44" s="62"/>
      <c r="BW44" s="62"/>
      <c r="BX44" s="62"/>
      <c r="BY44" s="62"/>
      <c r="BZ44" s="62"/>
      <c r="CA44" s="63">
        <f t="shared" si="11"/>
        <v>8518836</v>
      </c>
    </row>
    <row r="45" spans="1:79" ht="13" thickBot="1" x14ac:dyDescent="0.3">
      <c r="A45" s="7"/>
      <c r="B45" s="14"/>
      <c r="C45" s="15" t="s">
        <v>23</v>
      </c>
      <c r="D45" s="53">
        <v>1988940</v>
      </c>
      <c r="E45" s="54">
        <v>684543</v>
      </c>
      <c r="F45" s="54">
        <v>1313119</v>
      </c>
      <c r="G45" s="54"/>
      <c r="H45" s="54">
        <v>1992</v>
      </c>
      <c r="I45" s="54"/>
      <c r="J45" s="54"/>
      <c r="K45" s="55">
        <f t="shared" si="27"/>
        <v>3988594</v>
      </c>
      <c r="L45" s="56">
        <v>1905372</v>
      </c>
      <c r="M45" s="54">
        <v>1010313</v>
      </c>
      <c r="N45" s="54">
        <v>1856012</v>
      </c>
      <c r="O45" s="54">
        <v>40466</v>
      </c>
      <c r="P45" s="54">
        <v>63609</v>
      </c>
      <c r="Q45" s="54"/>
      <c r="R45" s="54">
        <v>108116</v>
      </c>
      <c r="S45" s="54"/>
      <c r="T45" s="54"/>
      <c r="U45" s="54"/>
      <c r="V45" s="54"/>
      <c r="W45" s="54"/>
      <c r="X45" s="54"/>
      <c r="Y45" s="54"/>
      <c r="Z45" s="55">
        <f t="shared" si="20"/>
        <v>4983888</v>
      </c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5"/>
      <c r="AM45" s="120"/>
      <c r="AN45" s="121"/>
      <c r="AO45" s="121"/>
      <c r="AP45" s="55">
        <f t="shared" si="9"/>
        <v>0</v>
      </c>
      <c r="AQ45" s="43">
        <f t="shared" si="2"/>
        <v>8972482</v>
      </c>
      <c r="AR45" s="12"/>
      <c r="AS45" s="14"/>
      <c r="AT45" s="15" t="s">
        <v>23</v>
      </c>
      <c r="AU45" s="56">
        <f t="shared" si="21"/>
        <v>1905372</v>
      </c>
      <c r="AV45" s="54">
        <f t="shared" si="22"/>
        <v>1010313</v>
      </c>
      <c r="AW45" s="54">
        <f t="shared" si="23"/>
        <v>1856012</v>
      </c>
      <c r="AX45" s="54">
        <f t="shared" si="18"/>
        <v>63609</v>
      </c>
      <c r="AY45" s="54">
        <f t="shared" si="14"/>
        <v>40466</v>
      </c>
      <c r="AZ45" s="54">
        <f t="shared" si="12"/>
        <v>0</v>
      </c>
      <c r="BA45" s="54">
        <f t="shared" si="19"/>
        <v>108116</v>
      </c>
      <c r="BB45" s="54"/>
      <c r="BC45" s="54"/>
      <c r="BD45" s="54"/>
      <c r="BE45" s="54"/>
      <c r="BF45" s="54"/>
      <c r="BG45" s="54"/>
      <c r="BH45" s="54"/>
      <c r="BI45" s="55">
        <f t="shared" si="10"/>
        <v>4983888</v>
      </c>
      <c r="BK45" s="14"/>
      <c r="BL45" s="15" t="s">
        <v>23</v>
      </c>
      <c r="BM45" s="56">
        <f t="shared" si="24"/>
        <v>3894312</v>
      </c>
      <c r="BN45" s="54">
        <f t="shared" si="25"/>
        <v>1694856</v>
      </c>
      <c r="BO45" s="54">
        <f t="shared" si="26"/>
        <v>3169131</v>
      </c>
      <c r="BP45" s="54">
        <f t="shared" si="16"/>
        <v>65601</v>
      </c>
      <c r="BQ45" s="54">
        <f t="shared" si="15"/>
        <v>40466</v>
      </c>
      <c r="BR45" s="54">
        <f t="shared" si="13"/>
        <v>0</v>
      </c>
      <c r="BS45" s="54">
        <f t="shared" si="17"/>
        <v>108116</v>
      </c>
      <c r="BT45" s="54"/>
      <c r="BU45" s="54"/>
      <c r="BV45" s="54"/>
      <c r="BW45" s="54"/>
      <c r="BX45" s="54"/>
      <c r="BY45" s="54"/>
      <c r="BZ45" s="54"/>
      <c r="CA45" s="55">
        <f t="shared" si="11"/>
        <v>8972482</v>
      </c>
    </row>
    <row r="46" spans="1:79" ht="12.5" x14ac:dyDescent="0.25">
      <c r="A46" s="7"/>
      <c r="B46" s="8">
        <v>2013</v>
      </c>
      <c r="C46" s="8" t="s">
        <v>12</v>
      </c>
      <c r="D46" s="57">
        <v>1934227</v>
      </c>
      <c r="E46" s="58">
        <v>674673</v>
      </c>
      <c r="F46" s="58">
        <v>1455582</v>
      </c>
      <c r="G46" s="58"/>
      <c r="H46" s="58">
        <v>2130</v>
      </c>
      <c r="I46" s="58">
        <v>1</v>
      </c>
      <c r="J46" s="58"/>
      <c r="K46" s="59">
        <f t="shared" si="27"/>
        <v>4066613</v>
      </c>
      <c r="L46" s="60">
        <v>1914548</v>
      </c>
      <c r="M46" s="58">
        <v>999756</v>
      </c>
      <c r="N46" s="58">
        <v>1930363</v>
      </c>
      <c r="O46" s="58">
        <v>41084</v>
      </c>
      <c r="P46" s="58">
        <v>63825</v>
      </c>
      <c r="Q46" s="58">
        <v>952</v>
      </c>
      <c r="R46" s="58">
        <v>98009</v>
      </c>
      <c r="S46" s="58"/>
      <c r="T46" s="58"/>
      <c r="U46" s="58"/>
      <c r="V46" s="58"/>
      <c r="W46" s="58"/>
      <c r="X46" s="58"/>
      <c r="Y46" s="58"/>
      <c r="Z46" s="59">
        <f t="shared" si="20"/>
        <v>5048537</v>
      </c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9"/>
      <c r="AM46" s="117"/>
      <c r="AN46" s="118"/>
      <c r="AO46" s="118"/>
      <c r="AP46" s="59">
        <f t="shared" si="9"/>
        <v>0</v>
      </c>
      <c r="AQ46" s="49">
        <f t="shared" si="2"/>
        <v>9115150</v>
      </c>
      <c r="AR46" s="12"/>
      <c r="AS46" s="8">
        <v>2013</v>
      </c>
      <c r="AT46" s="8" t="s">
        <v>12</v>
      </c>
      <c r="AU46" s="60">
        <f t="shared" si="21"/>
        <v>1914548</v>
      </c>
      <c r="AV46" s="58">
        <f t="shared" si="22"/>
        <v>999756</v>
      </c>
      <c r="AW46" s="58">
        <f t="shared" si="23"/>
        <v>1930363</v>
      </c>
      <c r="AX46" s="58">
        <f t="shared" si="18"/>
        <v>63825</v>
      </c>
      <c r="AY46" s="58">
        <f t="shared" si="14"/>
        <v>41084</v>
      </c>
      <c r="AZ46" s="58">
        <f t="shared" si="12"/>
        <v>952</v>
      </c>
      <c r="BA46" s="58">
        <f t="shared" si="19"/>
        <v>98009</v>
      </c>
      <c r="BB46" s="58"/>
      <c r="BC46" s="58"/>
      <c r="BD46" s="58"/>
      <c r="BE46" s="58"/>
      <c r="BF46" s="58"/>
      <c r="BG46" s="58"/>
      <c r="BH46" s="58"/>
      <c r="BI46" s="59">
        <f t="shared" si="10"/>
        <v>5048537</v>
      </c>
      <c r="BK46" s="8">
        <v>2013</v>
      </c>
      <c r="BL46" s="8" t="s">
        <v>12</v>
      </c>
      <c r="BM46" s="60">
        <f t="shared" si="24"/>
        <v>3848775</v>
      </c>
      <c r="BN46" s="58">
        <f t="shared" si="25"/>
        <v>1674429</v>
      </c>
      <c r="BO46" s="58">
        <f t="shared" si="26"/>
        <v>3385945</v>
      </c>
      <c r="BP46" s="58">
        <f t="shared" si="16"/>
        <v>65955</v>
      </c>
      <c r="BQ46" s="58">
        <f t="shared" si="15"/>
        <v>41084</v>
      </c>
      <c r="BR46" s="58">
        <f t="shared" si="13"/>
        <v>953</v>
      </c>
      <c r="BS46" s="58">
        <f t="shared" si="17"/>
        <v>98009</v>
      </c>
      <c r="BT46" s="58"/>
      <c r="BU46" s="58"/>
      <c r="BV46" s="58"/>
      <c r="BW46" s="58"/>
      <c r="BX46" s="58"/>
      <c r="BY46" s="58"/>
      <c r="BZ46" s="58"/>
      <c r="CA46" s="59">
        <f t="shared" si="11"/>
        <v>9115150</v>
      </c>
    </row>
    <row r="47" spans="1:79" ht="12.5" x14ac:dyDescent="0.25">
      <c r="A47" s="7"/>
      <c r="B47" s="10"/>
      <c r="C47" s="11" t="s">
        <v>13</v>
      </c>
      <c r="D47" s="61">
        <v>1797999</v>
      </c>
      <c r="E47" s="62">
        <v>623803</v>
      </c>
      <c r="F47" s="62">
        <v>1432301</v>
      </c>
      <c r="G47" s="62"/>
      <c r="H47" s="62">
        <v>1671</v>
      </c>
      <c r="I47" s="62">
        <v>1</v>
      </c>
      <c r="J47" s="62"/>
      <c r="K47" s="63">
        <f t="shared" si="27"/>
        <v>3855775</v>
      </c>
      <c r="L47" s="64">
        <v>1921873</v>
      </c>
      <c r="M47" s="62">
        <v>978357</v>
      </c>
      <c r="N47" s="62">
        <v>1997444</v>
      </c>
      <c r="O47" s="62">
        <v>43126</v>
      </c>
      <c r="P47" s="62">
        <v>56264</v>
      </c>
      <c r="Q47" s="62">
        <v>987</v>
      </c>
      <c r="R47" s="62">
        <v>91990</v>
      </c>
      <c r="S47" s="62"/>
      <c r="T47" s="62"/>
      <c r="U47" s="62"/>
      <c r="V47" s="62"/>
      <c r="W47" s="62"/>
      <c r="X47" s="62"/>
      <c r="Y47" s="62"/>
      <c r="Z47" s="63">
        <f t="shared" si="20"/>
        <v>5090041</v>
      </c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3"/>
      <c r="AM47" s="119"/>
      <c r="AN47" s="113"/>
      <c r="AO47" s="113"/>
      <c r="AP47" s="63">
        <f t="shared" si="9"/>
        <v>0</v>
      </c>
      <c r="AQ47" s="46">
        <f t="shared" si="2"/>
        <v>8945816</v>
      </c>
      <c r="AR47" s="12"/>
      <c r="AS47" s="10"/>
      <c r="AT47" s="11" t="s">
        <v>13</v>
      </c>
      <c r="AU47" s="64">
        <f t="shared" si="21"/>
        <v>1921873</v>
      </c>
      <c r="AV47" s="62">
        <f t="shared" si="22"/>
        <v>978357</v>
      </c>
      <c r="AW47" s="62">
        <f t="shared" si="23"/>
        <v>1997444</v>
      </c>
      <c r="AX47" s="62">
        <f t="shared" si="18"/>
        <v>56264</v>
      </c>
      <c r="AY47" s="62">
        <f t="shared" si="14"/>
        <v>43126</v>
      </c>
      <c r="AZ47" s="62">
        <f t="shared" si="12"/>
        <v>987</v>
      </c>
      <c r="BA47" s="62">
        <f t="shared" si="19"/>
        <v>91990</v>
      </c>
      <c r="BB47" s="62"/>
      <c r="BC47" s="62"/>
      <c r="BD47" s="62"/>
      <c r="BE47" s="62"/>
      <c r="BF47" s="62"/>
      <c r="BG47" s="62"/>
      <c r="BH47" s="62"/>
      <c r="BI47" s="63">
        <f t="shared" si="10"/>
        <v>5090041</v>
      </c>
      <c r="BK47" s="10"/>
      <c r="BL47" s="11" t="s">
        <v>13</v>
      </c>
      <c r="BM47" s="64">
        <f t="shared" si="24"/>
        <v>3719872</v>
      </c>
      <c r="BN47" s="62">
        <f t="shared" si="25"/>
        <v>1602160</v>
      </c>
      <c r="BO47" s="62">
        <f t="shared" si="26"/>
        <v>3429745</v>
      </c>
      <c r="BP47" s="62">
        <f t="shared" si="16"/>
        <v>57935</v>
      </c>
      <c r="BQ47" s="62">
        <f t="shared" si="15"/>
        <v>43126</v>
      </c>
      <c r="BR47" s="62">
        <f t="shared" si="13"/>
        <v>988</v>
      </c>
      <c r="BS47" s="62">
        <f t="shared" si="17"/>
        <v>91990</v>
      </c>
      <c r="BT47" s="62"/>
      <c r="BU47" s="62"/>
      <c r="BV47" s="62"/>
      <c r="BW47" s="62"/>
      <c r="BX47" s="62"/>
      <c r="BY47" s="62"/>
      <c r="BZ47" s="62"/>
      <c r="CA47" s="63">
        <f t="shared" si="11"/>
        <v>8945816</v>
      </c>
    </row>
    <row r="48" spans="1:79" ht="12.5" x14ac:dyDescent="0.25">
      <c r="A48" s="7"/>
      <c r="B48" s="10"/>
      <c r="C48" s="11" t="s">
        <v>14</v>
      </c>
      <c r="D48" s="61">
        <v>1632777</v>
      </c>
      <c r="E48" s="62">
        <v>554505</v>
      </c>
      <c r="F48" s="62">
        <v>1568356</v>
      </c>
      <c r="G48" s="62"/>
      <c r="H48" s="62">
        <v>2096</v>
      </c>
      <c r="I48" s="62">
        <v>202</v>
      </c>
      <c r="J48" s="62"/>
      <c r="K48" s="63">
        <f t="shared" si="27"/>
        <v>3757936</v>
      </c>
      <c r="L48" s="64">
        <v>2082027</v>
      </c>
      <c r="M48" s="62">
        <v>990973</v>
      </c>
      <c r="N48" s="62">
        <v>1980744</v>
      </c>
      <c r="O48" s="62">
        <v>44706</v>
      </c>
      <c r="P48" s="62">
        <v>56779</v>
      </c>
      <c r="Q48" s="62">
        <v>1711</v>
      </c>
      <c r="R48" s="62">
        <v>111163</v>
      </c>
      <c r="S48" s="62"/>
      <c r="T48" s="62"/>
      <c r="U48" s="62"/>
      <c r="V48" s="62"/>
      <c r="W48" s="62"/>
      <c r="X48" s="62"/>
      <c r="Y48" s="62"/>
      <c r="Z48" s="63">
        <f t="shared" si="20"/>
        <v>5268103</v>
      </c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3"/>
      <c r="AM48" s="119"/>
      <c r="AN48" s="113"/>
      <c r="AO48" s="113"/>
      <c r="AP48" s="63">
        <f t="shared" si="9"/>
        <v>0</v>
      </c>
      <c r="AQ48" s="46">
        <f t="shared" si="2"/>
        <v>9026039</v>
      </c>
      <c r="AR48" s="12"/>
      <c r="AS48" s="10"/>
      <c r="AT48" s="11" t="s">
        <v>14</v>
      </c>
      <c r="AU48" s="64">
        <f t="shared" si="21"/>
        <v>2082027</v>
      </c>
      <c r="AV48" s="62">
        <f t="shared" si="22"/>
        <v>990973</v>
      </c>
      <c r="AW48" s="62">
        <f t="shared" si="23"/>
        <v>1980744</v>
      </c>
      <c r="AX48" s="62">
        <f t="shared" si="18"/>
        <v>56779</v>
      </c>
      <c r="AY48" s="62">
        <f t="shared" si="14"/>
        <v>44706</v>
      </c>
      <c r="AZ48" s="62">
        <f t="shared" si="12"/>
        <v>1711</v>
      </c>
      <c r="BA48" s="62">
        <f t="shared" si="19"/>
        <v>111163</v>
      </c>
      <c r="BB48" s="62"/>
      <c r="BC48" s="62"/>
      <c r="BD48" s="62"/>
      <c r="BE48" s="62"/>
      <c r="BF48" s="62"/>
      <c r="BG48" s="62"/>
      <c r="BH48" s="62"/>
      <c r="BI48" s="63">
        <f t="shared" si="10"/>
        <v>5268103</v>
      </c>
      <c r="BK48" s="10"/>
      <c r="BL48" s="11" t="s">
        <v>14</v>
      </c>
      <c r="BM48" s="64">
        <f t="shared" si="24"/>
        <v>3714804</v>
      </c>
      <c r="BN48" s="62">
        <f t="shared" si="25"/>
        <v>1545478</v>
      </c>
      <c r="BO48" s="62">
        <f t="shared" si="26"/>
        <v>3549100</v>
      </c>
      <c r="BP48" s="62">
        <f t="shared" si="16"/>
        <v>58875</v>
      </c>
      <c r="BQ48" s="62">
        <f t="shared" si="15"/>
        <v>44706</v>
      </c>
      <c r="BR48" s="62">
        <f t="shared" si="13"/>
        <v>1913</v>
      </c>
      <c r="BS48" s="62">
        <f t="shared" si="17"/>
        <v>111163</v>
      </c>
      <c r="BT48" s="62"/>
      <c r="BU48" s="62"/>
      <c r="BV48" s="62"/>
      <c r="BW48" s="62"/>
      <c r="BX48" s="62"/>
      <c r="BY48" s="62"/>
      <c r="BZ48" s="62"/>
      <c r="CA48" s="63">
        <f t="shared" si="11"/>
        <v>9026039</v>
      </c>
    </row>
    <row r="49" spans="1:79" ht="12.5" x14ac:dyDescent="0.25">
      <c r="A49" s="7"/>
      <c r="B49" s="11"/>
      <c r="C49" s="11" t="s">
        <v>15</v>
      </c>
      <c r="D49" s="61">
        <v>1660426</v>
      </c>
      <c r="E49" s="62">
        <v>499602</v>
      </c>
      <c r="F49" s="62">
        <v>1585736</v>
      </c>
      <c r="G49" s="62"/>
      <c r="H49" s="62">
        <v>2361</v>
      </c>
      <c r="I49" s="62">
        <v>192</v>
      </c>
      <c r="J49" s="62"/>
      <c r="K49" s="63">
        <f t="shared" ref="K49:K60" si="28">SUM(D49:I49)</f>
        <v>3748317</v>
      </c>
      <c r="L49" s="64">
        <v>2117286</v>
      </c>
      <c r="M49" s="62">
        <v>1002238</v>
      </c>
      <c r="N49" s="62">
        <v>2036982</v>
      </c>
      <c r="O49" s="62">
        <v>44986</v>
      </c>
      <c r="P49" s="62">
        <v>54366</v>
      </c>
      <c r="Q49" s="62">
        <v>1840</v>
      </c>
      <c r="R49" s="62">
        <v>113220</v>
      </c>
      <c r="S49" s="62"/>
      <c r="T49" s="62"/>
      <c r="U49" s="62"/>
      <c r="V49" s="62"/>
      <c r="W49" s="62"/>
      <c r="X49" s="62"/>
      <c r="Y49" s="62"/>
      <c r="Z49" s="63">
        <f t="shared" si="20"/>
        <v>5370918</v>
      </c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3"/>
      <c r="AM49" s="119"/>
      <c r="AN49" s="113"/>
      <c r="AO49" s="113"/>
      <c r="AP49" s="63">
        <f t="shared" si="9"/>
        <v>0</v>
      </c>
      <c r="AQ49" s="46">
        <f t="shared" si="2"/>
        <v>9119235</v>
      </c>
      <c r="AR49" s="12"/>
      <c r="AS49" s="11"/>
      <c r="AT49" s="11" t="s">
        <v>15</v>
      </c>
      <c r="AU49" s="64">
        <f t="shared" si="21"/>
        <v>2117286</v>
      </c>
      <c r="AV49" s="62">
        <f t="shared" si="22"/>
        <v>1002238</v>
      </c>
      <c r="AW49" s="62">
        <f t="shared" si="23"/>
        <v>2036982</v>
      </c>
      <c r="AX49" s="62">
        <f t="shared" si="18"/>
        <v>54366</v>
      </c>
      <c r="AY49" s="62">
        <f t="shared" si="14"/>
        <v>44986</v>
      </c>
      <c r="AZ49" s="62">
        <f t="shared" si="12"/>
        <v>1840</v>
      </c>
      <c r="BA49" s="62">
        <f t="shared" si="19"/>
        <v>113220</v>
      </c>
      <c r="BB49" s="62"/>
      <c r="BC49" s="62"/>
      <c r="BD49" s="62"/>
      <c r="BE49" s="62"/>
      <c r="BF49" s="62"/>
      <c r="BG49" s="62"/>
      <c r="BH49" s="62"/>
      <c r="BI49" s="63">
        <f t="shared" si="10"/>
        <v>5370918</v>
      </c>
      <c r="BK49" s="11"/>
      <c r="BL49" s="11" t="s">
        <v>15</v>
      </c>
      <c r="BM49" s="64">
        <f t="shared" si="24"/>
        <v>3777712</v>
      </c>
      <c r="BN49" s="62">
        <f t="shared" si="25"/>
        <v>1501840</v>
      </c>
      <c r="BO49" s="62">
        <f t="shared" si="26"/>
        <v>3622718</v>
      </c>
      <c r="BP49" s="62">
        <f t="shared" si="16"/>
        <v>56727</v>
      </c>
      <c r="BQ49" s="62">
        <f t="shared" si="15"/>
        <v>44986</v>
      </c>
      <c r="BR49" s="62">
        <f t="shared" si="13"/>
        <v>2032</v>
      </c>
      <c r="BS49" s="62">
        <f t="shared" si="17"/>
        <v>113220</v>
      </c>
      <c r="BT49" s="62"/>
      <c r="BU49" s="62"/>
      <c r="BV49" s="62"/>
      <c r="BW49" s="62"/>
      <c r="BX49" s="62"/>
      <c r="BY49" s="62"/>
      <c r="BZ49" s="62"/>
      <c r="CA49" s="63">
        <f t="shared" si="11"/>
        <v>9119235</v>
      </c>
    </row>
    <row r="50" spans="1:79" ht="12.5" x14ac:dyDescent="0.25">
      <c r="A50" s="7"/>
      <c r="B50" s="10"/>
      <c r="C50" s="11" t="s">
        <v>16</v>
      </c>
      <c r="D50" s="61">
        <v>1713876</v>
      </c>
      <c r="E50" s="62">
        <v>401500</v>
      </c>
      <c r="F50" s="62">
        <v>1668858</v>
      </c>
      <c r="G50" s="62"/>
      <c r="H50" s="62">
        <v>2463</v>
      </c>
      <c r="I50" s="62">
        <v>201</v>
      </c>
      <c r="J50" s="62"/>
      <c r="K50" s="63">
        <f t="shared" si="28"/>
        <v>3786898</v>
      </c>
      <c r="L50" s="64">
        <v>2185443</v>
      </c>
      <c r="M50" s="62">
        <v>994346</v>
      </c>
      <c r="N50" s="62">
        <v>2069614</v>
      </c>
      <c r="O50" s="62">
        <v>47687</v>
      </c>
      <c r="P50" s="62">
        <v>53278</v>
      </c>
      <c r="Q50" s="62">
        <v>1903</v>
      </c>
      <c r="R50" s="62">
        <v>117103</v>
      </c>
      <c r="S50" s="62"/>
      <c r="T50" s="62"/>
      <c r="U50" s="62"/>
      <c r="V50" s="62"/>
      <c r="W50" s="62"/>
      <c r="X50" s="62"/>
      <c r="Y50" s="62"/>
      <c r="Z50" s="63">
        <f t="shared" si="20"/>
        <v>5469374</v>
      </c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3"/>
      <c r="AM50" s="119"/>
      <c r="AN50" s="113"/>
      <c r="AO50" s="113"/>
      <c r="AP50" s="63">
        <f t="shared" si="9"/>
        <v>0</v>
      </c>
      <c r="AQ50" s="46">
        <f t="shared" si="2"/>
        <v>9256272</v>
      </c>
      <c r="AR50" s="12"/>
      <c r="AS50" s="10"/>
      <c r="AT50" s="11" t="s">
        <v>16</v>
      </c>
      <c r="AU50" s="64">
        <f t="shared" si="21"/>
        <v>2185443</v>
      </c>
      <c r="AV50" s="62">
        <f t="shared" si="22"/>
        <v>994346</v>
      </c>
      <c r="AW50" s="62">
        <f t="shared" si="23"/>
        <v>2069614</v>
      </c>
      <c r="AX50" s="62">
        <f t="shared" si="18"/>
        <v>53278</v>
      </c>
      <c r="AY50" s="62">
        <f t="shared" si="14"/>
        <v>47687</v>
      </c>
      <c r="AZ50" s="62">
        <f t="shared" si="12"/>
        <v>1903</v>
      </c>
      <c r="BA50" s="62">
        <f t="shared" si="19"/>
        <v>117103</v>
      </c>
      <c r="BB50" s="62"/>
      <c r="BC50" s="62"/>
      <c r="BD50" s="62"/>
      <c r="BE50" s="62"/>
      <c r="BF50" s="62"/>
      <c r="BG50" s="62"/>
      <c r="BH50" s="62"/>
      <c r="BI50" s="63">
        <f t="shared" si="10"/>
        <v>5469374</v>
      </c>
      <c r="BK50" s="10"/>
      <c r="BL50" s="11" t="s">
        <v>16</v>
      </c>
      <c r="BM50" s="64">
        <f t="shared" si="24"/>
        <v>3899319</v>
      </c>
      <c r="BN50" s="62">
        <f t="shared" si="25"/>
        <v>1395846</v>
      </c>
      <c r="BO50" s="62">
        <f t="shared" si="26"/>
        <v>3738472</v>
      </c>
      <c r="BP50" s="62">
        <f t="shared" si="16"/>
        <v>55741</v>
      </c>
      <c r="BQ50" s="62">
        <f t="shared" si="15"/>
        <v>47687</v>
      </c>
      <c r="BR50" s="62">
        <f t="shared" si="13"/>
        <v>2104</v>
      </c>
      <c r="BS50" s="62">
        <f t="shared" si="17"/>
        <v>117103</v>
      </c>
      <c r="BT50" s="62"/>
      <c r="BU50" s="62"/>
      <c r="BV50" s="62"/>
      <c r="BW50" s="62"/>
      <c r="BX50" s="62"/>
      <c r="BY50" s="62"/>
      <c r="BZ50" s="62"/>
      <c r="CA50" s="63">
        <f t="shared" si="11"/>
        <v>9256272</v>
      </c>
    </row>
    <row r="51" spans="1:79" ht="12.5" x14ac:dyDescent="0.25">
      <c r="A51" s="7"/>
      <c r="B51" s="10"/>
      <c r="C51" s="11" t="s">
        <v>17</v>
      </c>
      <c r="D51" s="61">
        <v>1649695</v>
      </c>
      <c r="E51" s="62">
        <v>448166</v>
      </c>
      <c r="F51" s="62">
        <v>1739868</v>
      </c>
      <c r="G51" s="62"/>
      <c r="H51" s="62">
        <v>2653</v>
      </c>
      <c r="I51" s="62">
        <v>188</v>
      </c>
      <c r="J51" s="62"/>
      <c r="K51" s="63">
        <f t="shared" si="28"/>
        <v>3840570</v>
      </c>
      <c r="L51" s="64">
        <v>2188373</v>
      </c>
      <c r="M51" s="62">
        <v>932276</v>
      </c>
      <c r="N51" s="62">
        <v>2099301</v>
      </c>
      <c r="O51" s="62">
        <v>50470</v>
      </c>
      <c r="P51" s="62">
        <v>52653</v>
      </c>
      <c r="Q51" s="62">
        <v>2029</v>
      </c>
      <c r="R51" s="62">
        <v>122563</v>
      </c>
      <c r="S51" s="62"/>
      <c r="T51" s="62"/>
      <c r="U51" s="62"/>
      <c r="V51" s="62"/>
      <c r="W51" s="62"/>
      <c r="X51" s="62"/>
      <c r="Y51" s="62"/>
      <c r="Z51" s="63">
        <f t="shared" si="20"/>
        <v>5447665</v>
      </c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3"/>
      <c r="AM51" s="119"/>
      <c r="AN51" s="113"/>
      <c r="AO51" s="113"/>
      <c r="AP51" s="63">
        <f t="shared" si="9"/>
        <v>0</v>
      </c>
      <c r="AQ51" s="46">
        <f t="shared" si="2"/>
        <v>9288235</v>
      </c>
      <c r="AR51" s="12"/>
      <c r="AS51" s="10"/>
      <c r="AT51" s="11" t="s">
        <v>17</v>
      </c>
      <c r="AU51" s="64">
        <f t="shared" si="21"/>
        <v>2188373</v>
      </c>
      <c r="AV51" s="62">
        <f t="shared" si="22"/>
        <v>932276</v>
      </c>
      <c r="AW51" s="62">
        <f t="shared" si="23"/>
        <v>2099301</v>
      </c>
      <c r="AX51" s="62">
        <f t="shared" si="18"/>
        <v>52653</v>
      </c>
      <c r="AY51" s="62">
        <f t="shared" si="14"/>
        <v>50470</v>
      </c>
      <c r="AZ51" s="62">
        <f t="shared" si="12"/>
        <v>2029</v>
      </c>
      <c r="BA51" s="62">
        <f t="shared" si="19"/>
        <v>122563</v>
      </c>
      <c r="BB51" s="62"/>
      <c r="BC51" s="62"/>
      <c r="BD51" s="62"/>
      <c r="BE51" s="62"/>
      <c r="BF51" s="62"/>
      <c r="BG51" s="62"/>
      <c r="BH51" s="62"/>
      <c r="BI51" s="63">
        <f t="shared" si="10"/>
        <v>5447665</v>
      </c>
      <c r="BK51" s="10"/>
      <c r="BL51" s="11" t="s">
        <v>17</v>
      </c>
      <c r="BM51" s="64">
        <f t="shared" si="24"/>
        <v>3838068</v>
      </c>
      <c r="BN51" s="62">
        <f t="shared" si="25"/>
        <v>1380442</v>
      </c>
      <c r="BO51" s="62">
        <f t="shared" si="26"/>
        <v>3839169</v>
      </c>
      <c r="BP51" s="62">
        <f t="shared" si="16"/>
        <v>55306</v>
      </c>
      <c r="BQ51" s="62">
        <f t="shared" si="15"/>
        <v>50470</v>
      </c>
      <c r="BR51" s="62">
        <f t="shared" si="13"/>
        <v>2217</v>
      </c>
      <c r="BS51" s="62">
        <f t="shared" si="17"/>
        <v>122563</v>
      </c>
      <c r="BT51" s="62"/>
      <c r="BU51" s="62"/>
      <c r="BV51" s="62"/>
      <c r="BW51" s="62"/>
      <c r="BX51" s="62"/>
      <c r="BY51" s="62"/>
      <c r="BZ51" s="62"/>
      <c r="CA51" s="63">
        <f t="shared" si="11"/>
        <v>9288235</v>
      </c>
    </row>
    <row r="52" spans="1:79" ht="12.5" x14ac:dyDescent="0.25">
      <c r="A52" s="7"/>
      <c r="B52" s="11"/>
      <c r="C52" s="11" t="s">
        <v>18</v>
      </c>
      <c r="D52" s="61">
        <v>1623684</v>
      </c>
      <c r="E52" s="62">
        <v>351353</v>
      </c>
      <c r="F52" s="62">
        <v>1741319</v>
      </c>
      <c r="G52" s="62"/>
      <c r="H52" s="62">
        <v>2512</v>
      </c>
      <c r="I52" s="62">
        <v>164</v>
      </c>
      <c r="J52" s="62"/>
      <c r="K52" s="63">
        <f t="shared" si="28"/>
        <v>3719032</v>
      </c>
      <c r="L52" s="64">
        <v>2260223</v>
      </c>
      <c r="M52" s="62">
        <v>1000129</v>
      </c>
      <c r="N52" s="62">
        <v>2123497</v>
      </c>
      <c r="O52" s="62">
        <v>55914</v>
      </c>
      <c r="P52" s="62">
        <v>53207</v>
      </c>
      <c r="Q52" s="62">
        <v>2187</v>
      </c>
      <c r="R52" s="62">
        <v>119814</v>
      </c>
      <c r="S52" s="62"/>
      <c r="T52" s="62"/>
      <c r="U52" s="62"/>
      <c r="V52" s="62"/>
      <c r="W52" s="62"/>
      <c r="X52" s="62"/>
      <c r="Y52" s="62"/>
      <c r="Z52" s="63">
        <f t="shared" si="20"/>
        <v>5614971</v>
      </c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3"/>
      <c r="AM52" s="119"/>
      <c r="AN52" s="113"/>
      <c r="AO52" s="113"/>
      <c r="AP52" s="63">
        <f t="shared" si="9"/>
        <v>0</v>
      </c>
      <c r="AQ52" s="46">
        <f t="shared" si="2"/>
        <v>9334003</v>
      </c>
      <c r="AR52" s="12"/>
      <c r="AS52" s="11"/>
      <c r="AT52" s="11" t="s">
        <v>18</v>
      </c>
      <c r="AU52" s="64">
        <f t="shared" si="21"/>
        <v>2260223</v>
      </c>
      <c r="AV52" s="62">
        <f t="shared" si="22"/>
        <v>1000129</v>
      </c>
      <c r="AW52" s="62">
        <f t="shared" si="23"/>
        <v>2123497</v>
      </c>
      <c r="AX52" s="62">
        <f t="shared" si="18"/>
        <v>53207</v>
      </c>
      <c r="AY52" s="62">
        <f t="shared" si="14"/>
        <v>55914</v>
      </c>
      <c r="AZ52" s="62">
        <f t="shared" si="12"/>
        <v>2187</v>
      </c>
      <c r="BA52" s="62">
        <f t="shared" si="19"/>
        <v>119814</v>
      </c>
      <c r="BB52" s="62"/>
      <c r="BC52" s="62"/>
      <c r="BD52" s="62"/>
      <c r="BE52" s="62"/>
      <c r="BF52" s="62"/>
      <c r="BG52" s="62"/>
      <c r="BH52" s="62"/>
      <c r="BI52" s="63">
        <f t="shared" si="10"/>
        <v>5614971</v>
      </c>
      <c r="BK52" s="11"/>
      <c r="BL52" s="11" t="s">
        <v>18</v>
      </c>
      <c r="BM52" s="64">
        <f t="shared" si="24"/>
        <v>3883907</v>
      </c>
      <c r="BN52" s="62">
        <f t="shared" si="25"/>
        <v>1351482</v>
      </c>
      <c r="BO52" s="62">
        <f t="shared" si="26"/>
        <v>3864816</v>
      </c>
      <c r="BP52" s="62">
        <f t="shared" si="16"/>
        <v>55719</v>
      </c>
      <c r="BQ52" s="62">
        <f t="shared" si="15"/>
        <v>55914</v>
      </c>
      <c r="BR52" s="62">
        <f t="shared" si="13"/>
        <v>2351</v>
      </c>
      <c r="BS52" s="62">
        <f t="shared" si="17"/>
        <v>119814</v>
      </c>
      <c r="BT52" s="62"/>
      <c r="BU52" s="62"/>
      <c r="BV52" s="62"/>
      <c r="BW52" s="62"/>
      <c r="BX52" s="62"/>
      <c r="BY52" s="62"/>
      <c r="BZ52" s="62"/>
      <c r="CA52" s="63">
        <f t="shared" si="11"/>
        <v>9334003</v>
      </c>
    </row>
    <row r="53" spans="1:79" ht="12.5" x14ac:dyDescent="0.25">
      <c r="A53" s="7"/>
      <c r="B53" s="10"/>
      <c r="C53" s="11" t="s">
        <v>19</v>
      </c>
      <c r="D53" s="61">
        <v>1619615</v>
      </c>
      <c r="E53" s="62">
        <v>331692</v>
      </c>
      <c r="F53" s="62">
        <v>1751784</v>
      </c>
      <c r="G53" s="62"/>
      <c r="H53" s="62">
        <v>2222</v>
      </c>
      <c r="I53" s="62">
        <v>179</v>
      </c>
      <c r="J53" s="62"/>
      <c r="K53" s="63">
        <f t="shared" si="28"/>
        <v>3705492</v>
      </c>
      <c r="L53" s="64">
        <v>2254564</v>
      </c>
      <c r="M53" s="62">
        <v>1029449</v>
      </c>
      <c r="N53" s="62">
        <v>2151682</v>
      </c>
      <c r="O53" s="62">
        <v>61210</v>
      </c>
      <c r="P53" s="62">
        <v>55820</v>
      </c>
      <c r="Q53" s="62">
        <v>2318</v>
      </c>
      <c r="R53" s="62">
        <v>124451</v>
      </c>
      <c r="S53" s="62"/>
      <c r="T53" s="62"/>
      <c r="U53" s="62"/>
      <c r="V53" s="62"/>
      <c r="W53" s="62"/>
      <c r="X53" s="62"/>
      <c r="Y53" s="62"/>
      <c r="Z53" s="63">
        <f t="shared" si="20"/>
        <v>5679494</v>
      </c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3"/>
      <c r="AM53" s="119"/>
      <c r="AN53" s="113"/>
      <c r="AO53" s="113"/>
      <c r="AP53" s="63">
        <f t="shared" si="9"/>
        <v>0</v>
      </c>
      <c r="AQ53" s="46">
        <f t="shared" si="2"/>
        <v>9384986</v>
      </c>
      <c r="AR53" s="12"/>
      <c r="AS53" s="10"/>
      <c r="AT53" s="11" t="s">
        <v>19</v>
      </c>
      <c r="AU53" s="64">
        <f t="shared" si="21"/>
        <v>2254564</v>
      </c>
      <c r="AV53" s="62">
        <f t="shared" si="22"/>
        <v>1029449</v>
      </c>
      <c r="AW53" s="62">
        <f t="shared" si="23"/>
        <v>2151682</v>
      </c>
      <c r="AX53" s="62">
        <f t="shared" si="18"/>
        <v>55820</v>
      </c>
      <c r="AY53" s="62">
        <f t="shared" si="14"/>
        <v>61210</v>
      </c>
      <c r="AZ53" s="62">
        <f t="shared" si="12"/>
        <v>2318</v>
      </c>
      <c r="BA53" s="62">
        <f t="shared" si="19"/>
        <v>124451</v>
      </c>
      <c r="BB53" s="62"/>
      <c r="BC53" s="62"/>
      <c r="BD53" s="62"/>
      <c r="BE53" s="62"/>
      <c r="BF53" s="62"/>
      <c r="BG53" s="62"/>
      <c r="BH53" s="62"/>
      <c r="BI53" s="63">
        <f t="shared" si="10"/>
        <v>5679494</v>
      </c>
      <c r="BK53" s="10"/>
      <c r="BL53" s="11" t="s">
        <v>19</v>
      </c>
      <c r="BM53" s="64">
        <f t="shared" si="24"/>
        <v>3874179</v>
      </c>
      <c r="BN53" s="62">
        <f t="shared" si="25"/>
        <v>1361141</v>
      </c>
      <c r="BO53" s="62">
        <f t="shared" si="26"/>
        <v>3903466</v>
      </c>
      <c r="BP53" s="62">
        <f t="shared" si="16"/>
        <v>58042</v>
      </c>
      <c r="BQ53" s="62">
        <f t="shared" si="15"/>
        <v>61210</v>
      </c>
      <c r="BR53" s="62">
        <f t="shared" si="13"/>
        <v>2497</v>
      </c>
      <c r="BS53" s="62">
        <f t="shared" si="17"/>
        <v>124451</v>
      </c>
      <c r="BT53" s="62"/>
      <c r="BU53" s="62"/>
      <c r="BV53" s="62"/>
      <c r="BW53" s="62"/>
      <c r="BX53" s="62"/>
      <c r="BY53" s="62"/>
      <c r="BZ53" s="62"/>
      <c r="CA53" s="63">
        <f t="shared" si="11"/>
        <v>9384986</v>
      </c>
    </row>
    <row r="54" spans="1:79" ht="12.5" x14ac:dyDescent="0.25">
      <c r="A54" s="7"/>
      <c r="B54" s="10"/>
      <c r="C54" s="11" t="s">
        <v>20</v>
      </c>
      <c r="D54" s="61">
        <v>1580975</v>
      </c>
      <c r="E54" s="62">
        <v>313447</v>
      </c>
      <c r="F54" s="62">
        <v>1776787</v>
      </c>
      <c r="G54" s="62"/>
      <c r="H54" s="62">
        <v>1819</v>
      </c>
      <c r="I54" s="62">
        <v>171</v>
      </c>
      <c r="J54" s="62"/>
      <c r="K54" s="63">
        <f t="shared" si="28"/>
        <v>3673199</v>
      </c>
      <c r="L54" s="64">
        <v>2200772</v>
      </c>
      <c r="M54" s="62">
        <v>1041173</v>
      </c>
      <c r="N54" s="62">
        <v>2164434</v>
      </c>
      <c r="O54" s="62">
        <v>65368</v>
      </c>
      <c r="P54" s="62">
        <v>53808</v>
      </c>
      <c r="Q54" s="62">
        <v>2328</v>
      </c>
      <c r="R54" s="62">
        <v>117895</v>
      </c>
      <c r="S54" s="62"/>
      <c r="T54" s="62"/>
      <c r="U54" s="62"/>
      <c r="V54" s="62"/>
      <c r="W54" s="62"/>
      <c r="X54" s="62"/>
      <c r="Y54" s="62"/>
      <c r="Z54" s="63">
        <f t="shared" si="20"/>
        <v>5645778</v>
      </c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3"/>
      <c r="AM54" s="119"/>
      <c r="AN54" s="113"/>
      <c r="AO54" s="113"/>
      <c r="AP54" s="63">
        <f t="shared" si="9"/>
        <v>0</v>
      </c>
      <c r="AQ54" s="46">
        <f t="shared" si="2"/>
        <v>9318977</v>
      </c>
      <c r="AR54" s="12"/>
      <c r="AS54" s="10"/>
      <c r="AT54" s="11" t="s">
        <v>20</v>
      </c>
      <c r="AU54" s="64">
        <f t="shared" si="21"/>
        <v>2200772</v>
      </c>
      <c r="AV54" s="62">
        <f t="shared" si="22"/>
        <v>1041173</v>
      </c>
      <c r="AW54" s="62">
        <f t="shared" si="23"/>
        <v>2164434</v>
      </c>
      <c r="AX54" s="62">
        <f t="shared" si="18"/>
        <v>53808</v>
      </c>
      <c r="AY54" s="62">
        <f t="shared" si="14"/>
        <v>65368</v>
      </c>
      <c r="AZ54" s="62">
        <f t="shared" si="12"/>
        <v>2328</v>
      </c>
      <c r="BA54" s="62">
        <f t="shared" si="19"/>
        <v>117895</v>
      </c>
      <c r="BB54" s="62"/>
      <c r="BC54" s="62"/>
      <c r="BD54" s="62"/>
      <c r="BE54" s="62"/>
      <c r="BF54" s="62"/>
      <c r="BG54" s="62"/>
      <c r="BH54" s="62"/>
      <c r="BI54" s="63">
        <f t="shared" si="10"/>
        <v>5645778</v>
      </c>
      <c r="BK54" s="10"/>
      <c r="BL54" s="11" t="s">
        <v>20</v>
      </c>
      <c r="BM54" s="64">
        <f t="shared" si="24"/>
        <v>3781747</v>
      </c>
      <c r="BN54" s="62">
        <f t="shared" si="25"/>
        <v>1354620</v>
      </c>
      <c r="BO54" s="62">
        <f t="shared" si="26"/>
        <v>3941221</v>
      </c>
      <c r="BP54" s="62">
        <f t="shared" si="16"/>
        <v>55627</v>
      </c>
      <c r="BQ54" s="62">
        <f t="shared" si="15"/>
        <v>65368</v>
      </c>
      <c r="BR54" s="62">
        <f t="shared" si="13"/>
        <v>2499</v>
      </c>
      <c r="BS54" s="62">
        <f t="shared" si="17"/>
        <v>117895</v>
      </c>
      <c r="BT54" s="62"/>
      <c r="BU54" s="62"/>
      <c r="BV54" s="62"/>
      <c r="BW54" s="62"/>
      <c r="BX54" s="62"/>
      <c r="BY54" s="62"/>
      <c r="BZ54" s="62"/>
      <c r="CA54" s="63">
        <f t="shared" si="11"/>
        <v>9318977</v>
      </c>
    </row>
    <row r="55" spans="1:79" ht="12.5" x14ac:dyDescent="0.25">
      <c r="A55" s="7"/>
      <c r="B55" s="11"/>
      <c r="C55" s="11" t="s">
        <v>21</v>
      </c>
      <c r="D55" s="61">
        <v>1370992</v>
      </c>
      <c r="E55" s="62">
        <v>304113</v>
      </c>
      <c r="F55" s="62">
        <v>1797739</v>
      </c>
      <c r="G55" s="62"/>
      <c r="H55" s="62">
        <v>1632</v>
      </c>
      <c r="I55" s="62">
        <v>142</v>
      </c>
      <c r="J55" s="62"/>
      <c r="K55" s="63">
        <f t="shared" si="28"/>
        <v>3474618</v>
      </c>
      <c r="L55" s="64">
        <v>2414420</v>
      </c>
      <c r="M55" s="62">
        <v>1065886</v>
      </c>
      <c r="N55" s="62">
        <v>2150896</v>
      </c>
      <c r="O55" s="62">
        <v>68750</v>
      </c>
      <c r="P55" s="62">
        <v>48565</v>
      </c>
      <c r="Q55" s="62">
        <v>2482</v>
      </c>
      <c r="R55" s="62">
        <v>121082</v>
      </c>
      <c r="S55" s="62"/>
      <c r="T55" s="62">
        <v>4466</v>
      </c>
      <c r="U55" s="62"/>
      <c r="V55" s="62"/>
      <c r="W55" s="62"/>
      <c r="X55" s="62"/>
      <c r="Y55" s="62"/>
      <c r="Z55" s="63">
        <f t="shared" si="20"/>
        <v>5876547</v>
      </c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3"/>
      <c r="AM55" s="119"/>
      <c r="AN55" s="113"/>
      <c r="AO55" s="113"/>
      <c r="AP55" s="63">
        <f t="shared" si="9"/>
        <v>0</v>
      </c>
      <c r="AQ55" s="46">
        <f t="shared" si="2"/>
        <v>9351165</v>
      </c>
      <c r="AR55" s="12"/>
      <c r="AS55" s="11"/>
      <c r="AT55" s="11" t="s">
        <v>21</v>
      </c>
      <c r="AU55" s="64">
        <f t="shared" si="21"/>
        <v>2414420</v>
      </c>
      <c r="AV55" s="62">
        <f t="shared" si="22"/>
        <v>1065886</v>
      </c>
      <c r="AW55" s="62">
        <f t="shared" si="23"/>
        <v>2150896</v>
      </c>
      <c r="AX55" s="62">
        <f t="shared" si="18"/>
        <v>48565</v>
      </c>
      <c r="AY55" s="62">
        <f t="shared" si="14"/>
        <v>68750</v>
      </c>
      <c r="AZ55" s="62">
        <f t="shared" si="12"/>
        <v>2482</v>
      </c>
      <c r="BA55" s="62">
        <f t="shared" si="19"/>
        <v>121082</v>
      </c>
      <c r="BB55" s="62"/>
      <c r="BC55" s="62">
        <f t="shared" ref="BC55:BC73" si="29">+T55</f>
        <v>4466</v>
      </c>
      <c r="BD55" s="62"/>
      <c r="BE55" s="62"/>
      <c r="BF55" s="62"/>
      <c r="BG55" s="62"/>
      <c r="BH55" s="62"/>
      <c r="BI55" s="63">
        <f t="shared" si="10"/>
        <v>5876547</v>
      </c>
      <c r="BK55" s="11"/>
      <c r="BL55" s="11" t="s">
        <v>21</v>
      </c>
      <c r="BM55" s="64">
        <f t="shared" si="24"/>
        <v>3785412</v>
      </c>
      <c r="BN55" s="62">
        <f t="shared" si="25"/>
        <v>1369999</v>
      </c>
      <c r="BO55" s="62">
        <f t="shared" si="26"/>
        <v>3948635</v>
      </c>
      <c r="BP55" s="62">
        <f t="shared" si="16"/>
        <v>50197</v>
      </c>
      <c r="BQ55" s="62">
        <f t="shared" si="15"/>
        <v>68750</v>
      </c>
      <c r="BR55" s="62">
        <f t="shared" si="13"/>
        <v>2624</v>
      </c>
      <c r="BS55" s="62">
        <f t="shared" si="17"/>
        <v>121082</v>
      </c>
      <c r="BT55" s="62"/>
      <c r="BU55" s="62">
        <f t="shared" ref="BU55:BU86" si="30">BC55</f>
        <v>4466</v>
      </c>
      <c r="BV55" s="62"/>
      <c r="BW55" s="62"/>
      <c r="BX55" s="62"/>
      <c r="BY55" s="62"/>
      <c r="BZ55" s="62"/>
      <c r="CA55" s="63">
        <f t="shared" si="11"/>
        <v>9351165</v>
      </c>
    </row>
    <row r="56" spans="1:79" ht="12.5" x14ac:dyDescent="0.25">
      <c r="A56" s="7"/>
      <c r="B56" s="10"/>
      <c r="C56" s="11" t="s">
        <v>22</v>
      </c>
      <c r="D56" s="61">
        <v>1371136</v>
      </c>
      <c r="E56" s="62">
        <v>303459</v>
      </c>
      <c r="F56" s="62">
        <v>1812006</v>
      </c>
      <c r="G56" s="62"/>
      <c r="H56" s="62">
        <v>1437</v>
      </c>
      <c r="I56" s="62">
        <v>118</v>
      </c>
      <c r="J56" s="62"/>
      <c r="K56" s="63">
        <f t="shared" si="28"/>
        <v>3488156</v>
      </c>
      <c r="L56" s="64">
        <v>2414667</v>
      </c>
      <c r="M56" s="62">
        <v>1085167</v>
      </c>
      <c r="N56" s="62">
        <v>2126003</v>
      </c>
      <c r="O56" s="62">
        <v>68970</v>
      </c>
      <c r="P56" s="62">
        <v>47987</v>
      </c>
      <c r="Q56" s="62">
        <v>3128</v>
      </c>
      <c r="R56" s="62">
        <v>126489</v>
      </c>
      <c r="S56" s="62"/>
      <c r="T56" s="62">
        <v>7949</v>
      </c>
      <c r="U56" s="62"/>
      <c r="V56" s="62"/>
      <c r="W56" s="62"/>
      <c r="X56" s="62"/>
      <c r="Y56" s="62"/>
      <c r="Z56" s="63">
        <f t="shared" si="20"/>
        <v>5880360</v>
      </c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3"/>
      <c r="AM56" s="119"/>
      <c r="AN56" s="113"/>
      <c r="AO56" s="113"/>
      <c r="AP56" s="63">
        <f t="shared" si="9"/>
        <v>0</v>
      </c>
      <c r="AQ56" s="46">
        <f t="shared" si="2"/>
        <v>9368516</v>
      </c>
      <c r="AR56" s="12"/>
      <c r="AS56" s="10"/>
      <c r="AT56" s="11" t="s">
        <v>22</v>
      </c>
      <c r="AU56" s="64">
        <f t="shared" si="21"/>
        <v>2414667</v>
      </c>
      <c r="AV56" s="62">
        <f t="shared" si="22"/>
        <v>1085167</v>
      </c>
      <c r="AW56" s="62">
        <f t="shared" si="23"/>
        <v>2126003</v>
      </c>
      <c r="AX56" s="62">
        <f t="shared" si="18"/>
        <v>47987</v>
      </c>
      <c r="AY56" s="62">
        <f t="shared" si="14"/>
        <v>68970</v>
      </c>
      <c r="AZ56" s="62">
        <f t="shared" si="12"/>
        <v>3128</v>
      </c>
      <c r="BA56" s="62">
        <f t="shared" si="19"/>
        <v>126489</v>
      </c>
      <c r="BB56" s="62"/>
      <c r="BC56" s="62">
        <f t="shared" si="29"/>
        <v>7949</v>
      </c>
      <c r="BD56" s="62"/>
      <c r="BE56" s="62"/>
      <c r="BF56" s="62"/>
      <c r="BG56" s="62"/>
      <c r="BH56" s="62"/>
      <c r="BI56" s="63">
        <f t="shared" si="10"/>
        <v>5880360</v>
      </c>
      <c r="BK56" s="10"/>
      <c r="BL56" s="11" t="s">
        <v>22</v>
      </c>
      <c r="BM56" s="64">
        <f t="shared" si="24"/>
        <v>3785803</v>
      </c>
      <c r="BN56" s="62">
        <f t="shared" si="25"/>
        <v>1388626</v>
      </c>
      <c r="BO56" s="62">
        <f t="shared" si="26"/>
        <v>3938009</v>
      </c>
      <c r="BP56" s="62">
        <f t="shared" si="16"/>
        <v>49424</v>
      </c>
      <c r="BQ56" s="62">
        <f t="shared" si="15"/>
        <v>68970</v>
      </c>
      <c r="BR56" s="62">
        <f t="shared" si="13"/>
        <v>3246</v>
      </c>
      <c r="BS56" s="62">
        <f t="shared" si="17"/>
        <v>126489</v>
      </c>
      <c r="BT56" s="62"/>
      <c r="BU56" s="62">
        <f t="shared" si="30"/>
        <v>7949</v>
      </c>
      <c r="BV56" s="62"/>
      <c r="BW56" s="62"/>
      <c r="BX56" s="62"/>
      <c r="BY56" s="62"/>
      <c r="BZ56" s="62"/>
      <c r="CA56" s="63">
        <f t="shared" si="11"/>
        <v>9368516</v>
      </c>
    </row>
    <row r="57" spans="1:79" ht="13" thickBot="1" x14ac:dyDescent="0.3">
      <c r="A57" s="7"/>
      <c r="B57" s="14"/>
      <c r="C57" s="15" t="s">
        <v>23</v>
      </c>
      <c r="D57" s="53">
        <v>1302557</v>
      </c>
      <c r="E57" s="54">
        <v>328353</v>
      </c>
      <c r="F57" s="54">
        <v>1812314</v>
      </c>
      <c r="G57" s="54"/>
      <c r="H57" s="54">
        <v>1530</v>
      </c>
      <c r="I57" s="54">
        <v>108</v>
      </c>
      <c r="J57" s="54"/>
      <c r="K57" s="55">
        <f t="shared" si="28"/>
        <v>3444862</v>
      </c>
      <c r="L57" s="56">
        <v>2721623</v>
      </c>
      <c r="M57" s="54">
        <v>1205087</v>
      </c>
      <c r="N57" s="54">
        <v>2126923</v>
      </c>
      <c r="O57" s="54">
        <v>75784</v>
      </c>
      <c r="P57" s="54">
        <v>48002</v>
      </c>
      <c r="Q57" s="54">
        <v>3689</v>
      </c>
      <c r="R57" s="54">
        <v>128611</v>
      </c>
      <c r="S57" s="54"/>
      <c r="T57" s="54">
        <v>40670</v>
      </c>
      <c r="U57" s="54"/>
      <c r="V57" s="54"/>
      <c r="W57" s="54">
        <v>15731</v>
      </c>
      <c r="X57" s="54"/>
      <c r="Y57" s="54"/>
      <c r="Z57" s="55">
        <f t="shared" si="20"/>
        <v>6366120</v>
      </c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5"/>
      <c r="AM57" s="120"/>
      <c r="AN57" s="121"/>
      <c r="AO57" s="121"/>
      <c r="AP57" s="55">
        <f t="shared" si="9"/>
        <v>0</v>
      </c>
      <c r="AQ57" s="43">
        <f t="shared" si="2"/>
        <v>9810982</v>
      </c>
      <c r="AR57" s="12"/>
      <c r="AS57" s="14"/>
      <c r="AT57" s="15" t="s">
        <v>23</v>
      </c>
      <c r="AU57" s="56">
        <f t="shared" si="21"/>
        <v>2721623</v>
      </c>
      <c r="AV57" s="54">
        <f t="shared" si="22"/>
        <v>1205087</v>
      </c>
      <c r="AW57" s="54">
        <f t="shared" si="23"/>
        <v>2126923</v>
      </c>
      <c r="AX57" s="54">
        <f t="shared" si="18"/>
        <v>48002</v>
      </c>
      <c r="AY57" s="54">
        <f t="shared" si="14"/>
        <v>75784</v>
      </c>
      <c r="AZ57" s="54">
        <f t="shared" si="12"/>
        <v>3689</v>
      </c>
      <c r="BA57" s="54">
        <f t="shared" si="19"/>
        <v>128611</v>
      </c>
      <c r="BB57" s="54"/>
      <c r="BC57" s="54">
        <f t="shared" si="29"/>
        <v>40670</v>
      </c>
      <c r="BD57" s="54"/>
      <c r="BE57" s="54"/>
      <c r="BF57" s="54">
        <f t="shared" ref="BF57:BF73" si="31">+W57</f>
        <v>15731</v>
      </c>
      <c r="BG57" s="54"/>
      <c r="BH57" s="54"/>
      <c r="BI57" s="55">
        <f t="shared" si="10"/>
        <v>6366120</v>
      </c>
      <c r="BK57" s="14"/>
      <c r="BL57" s="15" t="s">
        <v>23</v>
      </c>
      <c r="BM57" s="56">
        <f t="shared" si="24"/>
        <v>4024180</v>
      </c>
      <c r="BN57" s="54">
        <f t="shared" si="25"/>
        <v>1533440</v>
      </c>
      <c r="BO57" s="54">
        <f t="shared" si="26"/>
        <v>3939237</v>
      </c>
      <c r="BP57" s="54">
        <f t="shared" si="16"/>
        <v>49532</v>
      </c>
      <c r="BQ57" s="54">
        <f t="shared" si="15"/>
        <v>75784</v>
      </c>
      <c r="BR57" s="54">
        <f t="shared" si="13"/>
        <v>3797</v>
      </c>
      <c r="BS57" s="54">
        <f t="shared" si="17"/>
        <v>128611</v>
      </c>
      <c r="BT57" s="54"/>
      <c r="BU57" s="54">
        <f t="shared" si="30"/>
        <v>40670</v>
      </c>
      <c r="BV57" s="54"/>
      <c r="BW57" s="54"/>
      <c r="BX57" s="54">
        <f t="shared" ref="BX57:BX117" si="32">BF57</f>
        <v>15731</v>
      </c>
      <c r="BY57" s="54"/>
      <c r="BZ57" s="54"/>
      <c r="CA57" s="55">
        <f t="shared" si="11"/>
        <v>9810982</v>
      </c>
    </row>
    <row r="58" spans="1:79" ht="12.5" x14ac:dyDescent="0.25">
      <c r="A58" s="7"/>
      <c r="B58" s="8">
        <v>2014</v>
      </c>
      <c r="C58" s="8" t="s">
        <v>12</v>
      </c>
      <c r="D58" s="57">
        <v>1205480</v>
      </c>
      <c r="E58" s="58">
        <v>310346</v>
      </c>
      <c r="F58" s="58">
        <v>1826725</v>
      </c>
      <c r="G58" s="58"/>
      <c r="H58" s="58">
        <v>1609</v>
      </c>
      <c r="I58" s="58">
        <v>97</v>
      </c>
      <c r="J58" s="58"/>
      <c r="K58" s="59">
        <f t="shared" si="28"/>
        <v>3344257</v>
      </c>
      <c r="L58" s="60">
        <v>2769261</v>
      </c>
      <c r="M58" s="58">
        <v>1221058</v>
      </c>
      <c r="N58" s="58">
        <v>2311909</v>
      </c>
      <c r="O58" s="58">
        <v>78202</v>
      </c>
      <c r="P58" s="58">
        <v>52336</v>
      </c>
      <c r="Q58" s="58">
        <v>4009</v>
      </c>
      <c r="R58" s="58">
        <v>143773</v>
      </c>
      <c r="S58" s="58">
        <v>1400</v>
      </c>
      <c r="T58" s="58">
        <v>39051</v>
      </c>
      <c r="U58" s="58"/>
      <c r="V58" s="58"/>
      <c r="W58" s="58">
        <v>15237</v>
      </c>
      <c r="X58" s="58"/>
      <c r="Y58" s="58"/>
      <c r="Z58" s="59">
        <f t="shared" si="20"/>
        <v>6636236</v>
      </c>
      <c r="AA58" s="58"/>
      <c r="AB58" s="58">
        <v>6485</v>
      </c>
      <c r="AC58" s="58"/>
      <c r="AD58" s="58"/>
      <c r="AE58" s="58"/>
      <c r="AF58" s="58"/>
      <c r="AG58" s="58"/>
      <c r="AH58" s="58"/>
      <c r="AI58" s="58"/>
      <c r="AJ58" s="58"/>
      <c r="AK58" s="58"/>
      <c r="AL58" s="59">
        <f>SUM(AA58:AG58)</f>
        <v>6485</v>
      </c>
      <c r="AM58" s="117"/>
      <c r="AN58" s="118"/>
      <c r="AO58" s="118"/>
      <c r="AP58" s="59">
        <f t="shared" si="9"/>
        <v>0</v>
      </c>
      <c r="AQ58" s="49">
        <f t="shared" si="2"/>
        <v>9986978</v>
      </c>
      <c r="AR58" s="12"/>
      <c r="AS58" s="8">
        <v>2014</v>
      </c>
      <c r="AT58" s="8" t="s">
        <v>12</v>
      </c>
      <c r="AU58" s="60">
        <f t="shared" si="21"/>
        <v>2769261</v>
      </c>
      <c r="AV58" s="58">
        <f t="shared" si="22"/>
        <v>1227543</v>
      </c>
      <c r="AW58" s="58">
        <f t="shared" si="23"/>
        <v>2311909</v>
      </c>
      <c r="AX58" s="58">
        <f t="shared" si="18"/>
        <v>52336</v>
      </c>
      <c r="AY58" s="58">
        <f t="shared" si="14"/>
        <v>78202</v>
      </c>
      <c r="AZ58" s="58">
        <f t="shared" si="12"/>
        <v>4009</v>
      </c>
      <c r="BA58" s="58">
        <f t="shared" si="19"/>
        <v>143773</v>
      </c>
      <c r="BB58" s="58">
        <f t="shared" ref="BB58:BB73" si="33">+S58</f>
        <v>1400</v>
      </c>
      <c r="BC58" s="58">
        <f t="shared" si="29"/>
        <v>39051</v>
      </c>
      <c r="BD58" s="58"/>
      <c r="BE58" s="58"/>
      <c r="BF58" s="58">
        <f t="shared" si="31"/>
        <v>15237</v>
      </c>
      <c r="BG58" s="58"/>
      <c r="BH58" s="58"/>
      <c r="BI58" s="59">
        <f t="shared" si="10"/>
        <v>6642721</v>
      </c>
      <c r="BJ58" s="37"/>
      <c r="BK58" s="8">
        <v>2014</v>
      </c>
      <c r="BL58" s="8" t="s">
        <v>12</v>
      </c>
      <c r="BM58" s="60">
        <f t="shared" si="24"/>
        <v>3974741</v>
      </c>
      <c r="BN58" s="58">
        <f t="shared" si="25"/>
        <v>1537889</v>
      </c>
      <c r="BO58" s="58">
        <f t="shared" si="26"/>
        <v>4138634</v>
      </c>
      <c r="BP58" s="58">
        <f t="shared" si="16"/>
        <v>53945</v>
      </c>
      <c r="BQ58" s="58">
        <f t="shared" si="15"/>
        <v>78202</v>
      </c>
      <c r="BR58" s="58">
        <f t="shared" si="13"/>
        <v>4106</v>
      </c>
      <c r="BS58" s="58">
        <f t="shared" si="17"/>
        <v>143773</v>
      </c>
      <c r="BT58" s="58">
        <f t="shared" ref="BT58:BT89" si="34">BB58</f>
        <v>1400</v>
      </c>
      <c r="BU58" s="58">
        <f t="shared" si="30"/>
        <v>39051</v>
      </c>
      <c r="BV58" s="58"/>
      <c r="BW58" s="58"/>
      <c r="BX58" s="58">
        <f t="shared" si="32"/>
        <v>15237</v>
      </c>
      <c r="BY58" s="58"/>
      <c r="BZ58" s="58"/>
      <c r="CA58" s="59">
        <f t="shared" si="11"/>
        <v>9986978</v>
      </c>
    </row>
    <row r="59" spans="1:79" ht="12.5" x14ac:dyDescent="0.25">
      <c r="A59" s="7"/>
      <c r="B59" s="10"/>
      <c r="C59" s="11" t="s">
        <v>13</v>
      </c>
      <c r="D59" s="61">
        <v>1110349</v>
      </c>
      <c r="E59" s="62">
        <v>289622</v>
      </c>
      <c r="F59" s="62">
        <v>1809309</v>
      </c>
      <c r="G59" s="62"/>
      <c r="H59" s="62">
        <v>1411</v>
      </c>
      <c r="I59" s="62">
        <v>99</v>
      </c>
      <c r="J59" s="62"/>
      <c r="K59" s="63">
        <f t="shared" si="28"/>
        <v>3210790</v>
      </c>
      <c r="L59" s="64">
        <v>2800659</v>
      </c>
      <c r="M59" s="62">
        <v>1197713</v>
      </c>
      <c r="N59" s="62">
        <v>2331591</v>
      </c>
      <c r="O59" s="62">
        <v>89190</v>
      </c>
      <c r="P59" s="62">
        <v>53251</v>
      </c>
      <c r="Q59" s="62">
        <v>4085</v>
      </c>
      <c r="R59" s="62">
        <v>144953</v>
      </c>
      <c r="S59" s="62">
        <v>1305</v>
      </c>
      <c r="T59" s="62">
        <v>37011</v>
      </c>
      <c r="U59" s="62"/>
      <c r="V59" s="62"/>
      <c r="W59" s="62">
        <v>15251</v>
      </c>
      <c r="X59" s="62"/>
      <c r="Y59" s="62"/>
      <c r="Z59" s="63">
        <f t="shared" si="20"/>
        <v>6675009</v>
      </c>
      <c r="AA59" s="62"/>
      <c r="AB59" s="62">
        <v>8170</v>
      </c>
      <c r="AC59" s="62"/>
      <c r="AD59" s="62"/>
      <c r="AE59" s="62"/>
      <c r="AF59" s="62"/>
      <c r="AG59" s="62"/>
      <c r="AH59" s="62"/>
      <c r="AI59" s="62"/>
      <c r="AJ59" s="62"/>
      <c r="AK59" s="62"/>
      <c r="AL59" s="63">
        <f t="shared" ref="AL59:AL84" si="35">SUM(AA59:AG59)</f>
        <v>8170</v>
      </c>
      <c r="AM59" s="119"/>
      <c r="AN59" s="113"/>
      <c r="AO59" s="113"/>
      <c r="AP59" s="63">
        <f t="shared" si="9"/>
        <v>0</v>
      </c>
      <c r="AQ59" s="46">
        <f t="shared" si="2"/>
        <v>9893969</v>
      </c>
      <c r="AR59" s="12"/>
      <c r="AS59" s="10"/>
      <c r="AT59" s="11" t="s">
        <v>13</v>
      </c>
      <c r="AU59" s="64">
        <f t="shared" si="21"/>
        <v>2800659</v>
      </c>
      <c r="AV59" s="62">
        <f t="shared" si="22"/>
        <v>1205883</v>
      </c>
      <c r="AW59" s="62">
        <f t="shared" si="23"/>
        <v>2331591</v>
      </c>
      <c r="AX59" s="62">
        <f t="shared" si="18"/>
        <v>53251</v>
      </c>
      <c r="AY59" s="62">
        <f t="shared" si="14"/>
        <v>89190</v>
      </c>
      <c r="AZ59" s="62">
        <f t="shared" si="12"/>
        <v>4085</v>
      </c>
      <c r="BA59" s="62">
        <f t="shared" si="19"/>
        <v>144953</v>
      </c>
      <c r="BB59" s="62">
        <f t="shared" si="33"/>
        <v>1305</v>
      </c>
      <c r="BC59" s="62">
        <f t="shared" si="29"/>
        <v>37011</v>
      </c>
      <c r="BD59" s="62"/>
      <c r="BE59" s="62"/>
      <c r="BF59" s="62">
        <f t="shared" si="31"/>
        <v>15251</v>
      </c>
      <c r="BG59" s="62"/>
      <c r="BH59" s="62"/>
      <c r="BI59" s="63">
        <f t="shared" si="10"/>
        <v>6683179</v>
      </c>
      <c r="BJ59" s="37"/>
      <c r="BK59" s="10"/>
      <c r="BL59" s="11" t="s">
        <v>13</v>
      </c>
      <c r="BM59" s="64">
        <f t="shared" si="24"/>
        <v>3911008</v>
      </c>
      <c r="BN59" s="62">
        <f t="shared" si="25"/>
        <v>1495505</v>
      </c>
      <c r="BO59" s="62">
        <f t="shared" si="26"/>
        <v>4140900</v>
      </c>
      <c r="BP59" s="62">
        <f t="shared" si="16"/>
        <v>54662</v>
      </c>
      <c r="BQ59" s="62">
        <f t="shared" si="15"/>
        <v>89190</v>
      </c>
      <c r="BR59" s="62">
        <f t="shared" si="13"/>
        <v>4184</v>
      </c>
      <c r="BS59" s="62">
        <f t="shared" si="17"/>
        <v>144953</v>
      </c>
      <c r="BT59" s="62">
        <f t="shared" si="34"/>
        <v>1305</v>
      </c>
      <c r="BU59" s="62">
        <f t="shared" si="30"/>
        <v>37011</v>
      </c>
      <c r="BV59" s="62"/>
      <c r="BW59" s="62"/>
      <c r="BX59" s="62">
        <f t="shared" si="32"/>
        <v>15251</v>
      </c>
      <c r="BY59" s="62"/>
      <c r="BZ59" s="62"/>
      <c r="CA59" s="63">
        <f t="shared" si="11"/>
        <v>9893969</v>
      </c>
    </row>
    <row r="60" spans="1:79" ht="12.5" x14ac:dyDescent="0.25">
      <c r="A60" s="7"/>
      <c r="B60" s="10"/>
      <c r="C60" s="11" t="s">
        <v>14</v>
      </c>
      <c r="D60" s="61">
        <v>1134678</v>
      </c>
      <c r="E60" s="62">
        <v>330434</v>
      </c>
      <c r="F60" s="62">
        <v>1684105</v>
      </c>
      <c r="G60" s="62"/>
      <c r="H60" s="62">
        <v>1508</v>
      </c>
      <c r="I60" s="62">
        <v>100</v>
      </c>
      <c r="J60" s="62"/>
      <c r="K60" s="63">
        <f t="shared" si="28"/>
        <v>3150825</v>
      </c>
      <c r="L60" s="64">
        <v>2914200</v>
      </c>
      <c r="M60" s="62">
        <v>1285394</v>
      </c>
      <c r="N60" s="62">
        <v>2461788</v>
      </c>
      <c r="O60" s="62">
        <v>88067</v>
      </c>
      <c r="P60" s="62">
        <v>57057</v>
      </c>
      <c r="Q60" s="62">
        <v>4337</v>
      </c>
      <c r="R60" s="62">
        <v>147596</v>
      </c>
      <c r="S60" s="62">
        <v>1278</v>
      </c>
      <c r="T60" s="62">
        <v>35632</v>
      </c>
      <c r="U60" s="62"/>
      <c r="V60" s="62"/>
      <c r="W60" s="62">
        <v>16304</v>
      </c>
      <c r="X60" s="62"/>
      <c r="Y60" s="62"/>
      <c r="Z60" s="63">
        <f t="shared" si="20"/>
        <v>7011653</v>
      </c>
      <c r="AA60" s="62"/>
      <c r="AB60" s="62">
        <v>9829</v>
      </c>
      <c r="AC60" s="62"/>
      <c r="AD60" s="62"/>
      <c r="AE60" s="62"/>
      <c r="AF60" s="62"/>
      <c r="AG60" s="62"/>
      <c r="AH60" s="62"/>
      <c r="AI60" s="62"/>
      <c r="AJ60" s="62"/>
      <c r="AK60" s="62"/>
      <c r="AL60" s="63">
        <f t="shared" si="35"/>
        <v>9829</v>
      </c>
      <c r="AM60" s="119"/>
      <c r="AN60" s="113"/>
      <c r="AO60" s="113"/>
      <c r="AP60" s="63">
        <f t="shared" si="9"/>
        <v>0</v>
      </c>
      <c r="AQ60" s="46">
        <f t="shared" si="2"/>
        <v>10172307</v>
      </c>
      <c r="AR60" s="12"/>
      <c r="AS60" s="10"/>
      <c r="AT60" s="11" t="s">
        <v>14</v>
      </c>
      <c r="AU60" s="64">
        <f t="shared" si="21"/>
        <v>2914200</v>
      </c>
      <c r="AV60" s="62">
        <f t="shared" si="22"/>
        <v>1295223</v>
      </c>
      <c r="AW60" s="62">
        <f t="shared" si="23"/>
        <v>2461788</v>
      </c>
      <c r="AX60" s="62">
        <f t="shared" si="18"/>
        <v>57057</v>
      </c>
      <c r="AY60" s="62">
        <f t="shared" si="14"/>
        <v>88067</v>
      </c>
      <c r="AZ60" s="62">
        <f t="shared" si="12"/>
        <v>4337</v>
      </c>
      <c r="BA60" s="62">
        <f t="shared" si="19"/>
        <v>147596</v>
      </c>
      <c r="BB60" s="62">
        <f t="shared" si="33"/>
        <v>1278</v>
      </c>
      <c r="BC60" s="62">
        <f t="shared" si="29"/>
        <v>35632</v>
      </c>
      <c r="BD60" s="62"/>
      <c r="BE60" s="62"/>
      <c r="BF60" s="62">
        <f t="shared" si="31"/>
        <v>16304</v>
      </c>
      <c r="BG60" s="62"/>
      <c r="BH60" s="62"/>
      <c r="BI60" s="63">
        <f t="shared" si="10"/>
        <v>7021482</v>
      </c>
      <c r="BJ60" s="37"/>
      <c r="BK60" s="10"/>
      <c r="BL60" s="11" t="s">
        <v>14</v>
      </c>
      <c r="BM60" s="64">
        <f t="shared" si="24"/>
        <v>4048878</v>
      </c>
      <c r="BN60" s="62">
        <f t="shared" si="25"/>
        <v>1625657</v>
      </c>
      <c r="BO60" s="62">
        <f t="shared" si="26"/>
        <v>4145893</v>
      </c>
      <c r="BP60" s="62">
        <f t="shared" si="16"/>
        <v>58565</v>
      </c>
      <c r="BQ60" s="62">
        <f t="shared" si="15"/>
        <v>88067</v>
      </c>
      <c r="BR60" s="62">
        <f t="shared" si="13"/>
        <v>4437</v>
      </c>
      <c r="BS60" s="62">
        <f t="shared" si="17"/>
        <v>147596</v>
      </c>
      <c r="BT60" s="62">
        <f t="shared" si="34"/>
        <v>1278</v>
      </c>
      <c r="BU60" s="62">
        <f t="shared" si="30"/>
        <v>35632</v>
      </c>
      <c r="BV60" s="62"/>
      <c r="BW60" s="62"/>
      <c r="BX60" s="62">
        <f t="shared" si="32"/>
        <v>16304</v>
      </c>
      <c r="BY60" s="62"/>
      <c r="BZ60" s="62"/>
      <c r="CA60" s="63">
        <f t="shared" si="11"/>
        <v>10172307</v>
      </c>
    </row>
    <row r="61" spans="1:79" ht="12.5" x14ac:dyDescent="0.25">
      <c r="A61" s="7"/>
      <c r="B61" s="11"/>
      <c r="C61" s="11" t="s">
        <v>15</v>
      </c>
      <c r="D61" s="61">
        <v>1072337</v>
      </c>
      <c r="E61" s="62">
        <v>204470</v>
      </c>
      <c r="F61" s="62">
        <v>1575165</v>
      </c>
      <c r="G61" s="62"/>
      <c r="H61" s="62">
        <v>1219</v>
      </c>
      <c r="I61" s="62">
        <v>81</v>
      </c>
      <c r="J61" s="62"/>
      <c r="K61" s="63">
        <f t="shared" ref="K61:K72" si="36">SUM(D61:I61)</f>
        <v>2853272</v>
      </c>
      <c r="L61" s="64">
        <v>2928618</v>
      </c>
      <c r="M61" s="62">
        <v>1344664</v>
      </c>
      <c r="N61" s="62">
        <v>2561991</v>
      </c>
      <c r="O61" s="62">
        <v>82143</v>
      </c>
      <c r="P61" s="62">
        <v>58693</v>
      </c>
      <c r="Q61" s="62">
        <v>4545</v>
      </c>
      <c r="R61" s="62">
        <v>149596</v>
      </c>
      <c r="S61" s="62">
        <v>1261</v>
      </c>
      <c r="T61" s="62">
        <v>29787</v>
      </c>
      <c r="U61" s="62">
        <v>523</v>
      </c>
      <c r="V61" s="62"/>
      <c r="W61" s="62">
        <v>17184</v>
      </c>
      <c r="X61" s="62"/>
      <c r="Y61" s="62"/>
      <c r="Z61" s="63">
        <f t="shared" si="20"/>
        <v>7179005</v>
      </c>
      <c r="AA61" s="62"/>
      <c r="AB61" s="62">
        <v>29536</v>
      </c>
      <c r="AC61" s="62"/>
      <c r="AD61" s="62"/>
      <c r="AE61" s="62"/>
      <c r="AF61" s="62"/>
      <c r="AG61" s="62"/>
      <c r="AH61" s="62"/>
      <c r="AI61" s="62"/>
      <c r="AJ61" s="62"/>
      <c r="AK61" s="62"/>
      <c r="AL61" s="63">
        <f t="shared" si="35"/>
        <v>29536</v>
      </c>
      <c r="AM61" s="119"/>
      <c r="AN61" s="113"/>
      <c r="AO61" s="113"/>
      <c r="AP61" s="63">
        <f t="shared" si="9"/>
        <v>0</v>
      </c>
      <c r="AQ61" s="46">
        <f t="shared" si="2"/>
        <v>10061813</v>
      </c>
      <c r="AR61" s="12"/>
      <c r="AS61" s="11"/>
      <c r="AT61" s="11" t="s">
        <v>15</v>
      </c>
      <c r="AU61" s="64">
        <f t="shared" si="21"/>
        <v>2928618</v>
      </c>
      <c r="AV61" s="62">
        <f t="shared" si="22"/>
        <v>1374200</v>
      </c>
      <c r="AW61" s="62">
        <f t="shared" si="23"/>
        <v>2561991</v>
      </c>
      <c r="AX61" s="62">
        <f t="shared" si="18"/>
        <v>58693</v>
      </c>
      <c r="AY61" s="62">
        <f t="shared" si="14"/>
        <v>82143</v>
      </c>
      <c r="AZ61" s="62">
        <f t="shared" si="12"/>
        <v>4545</v>
      </c>
      <c r="BA61" s="62">
        <f t="shared" si="19"/>
        <v>149596</v>
      </c>
      <c r="BB61" s="62">
        <f t="shared" si="33"/>
        <v>1261</v>
      </c>
      <c r="BC61" s="62">
        <f t="shared" si="29"/>
        <v>29787</v>
      </c>
      <c r="BD61" s="62">
        <f t="shared" ref="BD61:BD73" si="37">+U61</f>
        <v>523</v>
      </c>
      <c r="BE61" s="62"/>
      <c r="BF61" s="62">
        <f t="shared" si="31"/>
        <v>17184</v>
      </c>
      <c r="BG61" s="62"/>
      <c r="BH61" s="62"/>
      <c r="BI61" s="63">
        <f t="shared" si="10"/>
        <v>7208541</v>
      </c>
      <c r="BJ61" s="37"/>
      <c r="BK61" s="11"/>
      <c r="BL61" s="11" t="s">
        <v>15</v>
      </c>
      <c r="BM61" s="64">
        <f t="shared" si="24"/>
        <v>4000955</v>
      </c>
      <c r="BN61" s="62">
        <f t="shared" si="25"/>
        <v>1578670</v>
      </c>
      <c r="BO61" s="62">
        <f t="shared" si="26"/>
        <v>4137156</v>
      </c>
      <c r="BP61" s="62">
        <f t="shared" si="16"/>
        <v>59912</v>
      </c>
      <c r="BQ61" s="62">
        <f t="shared" si="15"/>
        <v>82143</v>
      </c>
      <c r="BR61" s="62">
        <f t="shared" si="13"/>
        <v>4626</v>
      </c>
      <c r="BS61" s="62">
        <f t="shared" si="17"/>
        <v>149596</v>
      </c>
      <c r="BT61" s="62">
        <f t="shared" si="34"/>
        <v>1261</v>
      </c>
      <c r="BU61" s="62">
        <f t="shared" si="30"/>
        <v>29787</v>
      </c>
      <c r="BV61" s="62">
        <f t="shared" ref="BV61:BV79" si="38">BD61</f>
        <v>523</v>
      </c>
      <c r="BW61" s="62"/>
      <c r="BX61" s="62">
        <f t="shared" si="32"/>
        <v>17184</v>
      </c>
      <c r="BY61" s="62"/>
      <c r="BZ61" s="62"/>
      <c r="CA61" s="63">
        <f t="shared" si="11"/>
        <v>10061813</v>
      </c>
    </row>
    <row r="62" spans="1:79" ht="12.5" x14ac:dyDescent="0.25">
      <c r="A62" s="7"/>
      <c r="B62" s="10"/>
      <c r="C62" s="11" t="s">
        <v>16</v>
      </c>
      <c r="D62" s="61">
        <v>1054636</v>
      </c>
      <c r="E62" s="62">
        <v>254599</v>
      </c>
      <c r="F62" s="62">
        <v>1484341</v>
      </c>
      <c r="G62" s="62"/>
      <c r="H62" s="62">
        <v>1250</v>
      </c>
      <c r="I62" s="62">
        <v>90</v>
      </c>
      <c r="J62" s="62"/>
      <c r="K62" s="63">
        <f t="shared" si="36"/>
        <v>2794916</v>
      </c>
      <c r="L62" s="64">
        <v>3011935</v>
      </c>
      <c r="M62" s="62">
        <v>1571347</v>
      </c>
      <c r="N62" s="62">
        <v>2652658</v>
      </c>
      <c r="O62" s="62">
        <v>84285</v>
      </c>
      <c r="P62" s="62">
        <v>62234</v>
      </c>
      <c r="Q62" s="62">
        <v>4722</v>
      </c>
      <c r="R62" s="62">
        <v>153007</v>
      </c>
      <c r="S62" s="62">
        <v>1330</v>
      </c>
      <c r="T62" s="62">
        <v>34135</v>
      </c>
      <c r="U62" s="62">
        <v>518</v>
      </c>
      <c r="V62" s="62"/>
      <c r="W62" s="62">
        <v>17068</v>
      </c>
      <c r="X62" s="62"/>
      <c r="Y62" s="62"/>
      <c r="Z62" s="63">
        <f t="shared" si="20"/>
        <v>7593239</v>
      </c>
      <c r="AA62" s="62"/>
      <c r="AB62" s="62">
        <v>14407</v>
      </c>
      <c r="AC62" s="62"/>
      <c r="AD62" s="62"/>
      <c r="AE62" s="62"/>
      <c r="AF62" s="62"/>
      <c r="AG62" s="62"/>
      <c r="AH62" s="62"/>
      <c r="AI62" s="62"/>
      <c r="AJ62" s="62"/>
      <c r="AK62" s="62"/>
      <c r="AL62" s="63">
        <f t="shared" si="35"/>
        <v>14407</v>
      </c>
      <c r="AM62" s="119"/>
      <c r="AN62" s="113"/>
      <c r="AO62" s="113"/>
      <c r="AP62" s="63">
        <f t="shared" si="9"/>
        <v>0</v>
      </c>
      <c r="AQ62" s="46">
        <f t="shared" si="2"/>
        <v>10402562</v>
      </c>
      <c r="AR62" s="12"/>
      <c r="AS62" s="10"/>
      <c r="AT62" s="11" t="s">
        <v>16</v>
      </c>
      <c r="AU62" s="64">
        <f t="shared" si="21"/>
        <v>3011935</v>
      </c>
      <c r="AV62" s="62">
        <f t="shared" si="22"/>
        <v>1585754</v>
      </c>
      <c r="AW62" s="62">
        <f t="shared" si="23"/>
        <v>2652658</v>
      </c>
      <c r="AX62" s="62">
        <f t="shared" si="18"/>
        <v>62234</v>
      </c>
      <c r="AY62" s="62">
        <f t="shared" si="14"/>
        <v>84285</v>
      </c>
      <c r="AZ62" s="62">
        <f t="shared" si="12"/>
        <v>4722</v>
      </c>
      <c r="BA62" s="62">
        <f t="shared" si="19"/>
        <v>153007</v>
      </c>
      <c r="BB62" s="62">
        <f t="shared" si="33"/>
        <v>1330</v>
      </c>
      <c r="BC62" s="62">
        <f t="shared" si="29"/>
        <v>34135</v>
      </c>
      <c r="BD62" s="62">
        <f t="shared" si="37"/>
        <v>518</v>
      </c>
      <c r="BE62" s="62"/>
      <c r="BF62" s="62">
        <f t="shared" si="31"/>
        <v>17068</v>
      </c>
      <c r="BG62" s="62"/>
      <c r="BH62" s="62"/>
      <c r="BI62" s="63">
        <f t="shared" si="10"/>
        <v>7607646</v>
      </c>
      <c r="BJ62" s="37"/>
      <c r="BK62" s="10"/>
      <c r="BL62" s="11" t="s">
        <v>16</v>
      </c>
      <c r="BM62" s="64">
        <f t="shared" si="24"/>
        <v>4066571</v>
      </c>
      <c r="BN62" s="62">
        <f t="shared" si="25"/>
        <v>1840353</v>
      </c>
      <c r="BO62" s="62">
        <f t="shared" si="26"/>
        <v>4136999</v>
      </c>
      <c r="BP62" s="62">
        <f t="shared" si="16"/>
        <v>63484</v>
      </c>
      <c r="BQ62" s="62">
        <f t="shared" si="15"/>
        <v>84285</v>
      </c>
      <c r="BR62" s="62">
        <f t="shared" si="13"/>
        <v>4812</v>
      </c>
      <c r="BS62" s="62">
        <f t="shared" si="17"/>
        <v>153007</v>
      </c>
      <c r="BT62" s="62">
        <f t="shared" si="34"/>
        <v>1330</v>
      </c>
      <c r="BU62" s="62">
        <f t="shared" si="30"/>
        <v>34135</v>
      </c>
      <c r="BV62" s="62">
        <f t="shared" si="38"/>
        <v>518</v>
      </c>
      <c r="BW62" s="62"/>
      <c r="BX62" s="62">
        <f t="shared" si="32"/>
        <v>17068</v>
      </c>
      <c r="BY62" s="62"/>
      <c r="BZ62" s="62"/>
      <c r="CA62" s="63">
        <f t="shared" si="11"/>
        <v>10402562</v>
      </c>
    </row>
    <row r="63" spans="1:79" ht="12.5" x14ac:dyDescent="0.25">
      <c r="A63" s="7"/>
      <c r="B63" s="10"/>
      <c r="C63" s="11" t="s">
        <v>17</v>
      </c>
      <c r="D63" s="61">
        <v>947668</v>
      </c>
      <c r="E63" s="62">
        <v>261355</v>
      </c>
      <c r="F63" s="62">
        <v>1393593</v>
      </c>
      <c r="G63" s="62"/>
      <c r="H63" s="62">
        <v>1152</v>
      </c>
      <c r="I63" s="62">
        <v>77</v>
      </c>
      <c r="J63" s="62"/>
      <c r="K63" s="63">
        <f t="shared" si="36"/>
        <v>2603845</v>
      </c>
      <c r="L63" s="64">
        <v>2979182</v>
      </c>
      <c r="M63" s="62">
        <v>1613058</v>
      </c>
      <c r="N63" s="62">
        <v>2683947</v>
      </c>
      <c r="O63" s="62">
        <v>84105</v>
      </c>
      <c r="P63" s="62">
        <v>64551</v>
      </c>
      <c r="Q63" s="62">
        <v>4883</v>
      </c>
      <c r="R63" s="62">
        <v>157482</v>
      </c>
      <c r="S63" s="62">
        <v>1328</v>
      </c>
      <c r="T63" s="62">
        <v>34185</v>
      </c>
      <c r="U63" s="62">
        <v>420</v>
      </c>
      <c r="V63" s="62"/>
      <c r="W63" s="62">
        <v>14387</v>
      </c>
      <c r="X63" s="62"/>
      <c r="Y63" s="62"/>
      <c r="Z63" s="63">
        <f t="shared" si="20"/>
        <v>7637528</v>
      </c>
      <c r="AA63" s="62">
        <v>92988</v>
      </c>
      <c r="AB63" s="62">
        <v>14787</v>
      </c>
      <c r="AC63" s="62">
        <v>76607</v>
      </c>
      <c r="AD63" s="62"/>
      <c r="AE63" s="62"/>
      <c r="AF63" s="62"/>
      <c r="AG63" s="62"/>
      <c r="AH63" s="62"/>
      <c r="AI63" s="62"/>
      <c r="AJ63" s="62"/>
      <c r="AK63" s="62"/>
      <c r="AL63" s="63">
        <f t="shared" si="35"/>
        <v>184382</v>
      </c>
      <c r="AM63" s="119"/>
      <c r="AN63" s="113"/>
      <c r="AO63" s="113"/>
      <c r="AP63" s="63">
        <f t="shared" si="9"/>
        <v>0</v>
      </c>
      <c r="AQ63" s="46">
        <f t="shared" si="2"/>
        <v>10425755</v>
      </c>
      <c r="AR63" s="12"/>
      <c r="AS63" s="10"/>
      <c r="AT63" s="11" t="s">
        <v>17</v>
      </c>
      <c r="AU63" s="64">
        <f t="shared" si="21"/>
        <v>3072170</v>
      </c>
      <c r="AV63" s="62">
        <f t="shared" si="22"/>
        <v>1627845</v>
      </c>
      <c r="AW63" s="62">
        <f t="shared" si="23"/>
        <v>2760554</v>
      </c>
      <c r="AX63" s="62">
        <f t="shared" si="18"/>
        <v>64551</v>
      </c>
      <c r="AY63" s="62">
        <f t="shared" si="14"/>
        <v>84105</v>
      </c>
      <c r="AZ63" s="62">
        <f t="shared" si="12"/>
        <v>4883</v>
      </c>
      <c r="BA63" s="62">
        <f t="shared" si="19"/>
        <v>157482</v>
      </c>
      <c r="BB63" s="62">
        <f t="shared" si="33"/>
        <v>1328</v>
      </c>
      <c r="BC63" s="62">
        <f t="shared" si="29"/>
        <v>34185</v>
      </c>
      <c r="BD63" s="62">
        <f t="shared" si="37"/>
        <v>420</v>
      </c>
      <c r="BE63" s="62"/>
      <c r="BF63" s="62">
        <f t="shared" si="31"/>
        <v>14387</v>
      </c>
      <c r="BG63" s="62"/>
      <c r="BH63" s="62"/>
      <c r="BI63" s="63">
        <f t="shared" si="10"/>
        <v>7821910</v>
      </c>
      <c r="BJ63" s="37"/>
      <c r="BK63" s="10"/>
      <c r="BL63" s="11" t="s">
        <v>17</v>
      </c>
      <c r="BM63" s="64">
        <f t="shared" si="24"/>
        <v>4019838</v>
      </c>
      <c r="BN63" s="62">
        <f t="shared" si="25"/>
        <v>1889200</v>
      </c>
      <c r="BO63" s="62">
        <f t="shared" si="26"/>
        <v>4154147</v>
      </c>
      <c r="BP63" s="62">
        <f t="shared" si="16"/>
        <v>65703</v>
      </c>
      <c r="BQ63" s="62">
        <f t="shared" si="15"/>
        <v>84105</v>
      </c>
      <c r="BR63" s="62">
        <f t="shared" si="13"/>
        <v>4960</v>
      </c>
      <c r="BS63" s="62">
        <f t="shared" si="17"/>
        <v>157482</v>
      </c>
      <c r="BT63" s="62">
        <f t="shared" si="34"/>
        <v>1328</v>
      </c>
      <c r="BU63" s="62">
        <f t="shared" si="30"/>
        <v>34185</v>
      </c>
      <c r="BV63" s="62">
        <f t="shared" si="38"/>
        <v>420</v>
      </c>
      <c r="BW63" s="62"/>
      <c r="BX63" s="62">
        <f t="shared" si="32"/>
        <v>14387</v>
      </c>
      <c r="BY63" s="62"/>
      <c r="BZ63" s="62"/>
      <c r="CA63" s="63">
        <f t="shared" si="11"/>
        <v>10425755</v>
      </c>
    </row>
    <row r="64" spans="1:79" ht="12.5" x14ac:dyDescent="0.25">
      <c r="A64" s="7"/>
      <c r="B64" s="11"/>
      <c r="C64" s="11" t="s">
        <v>18</v>
      </c>
      <c r="D64" s="61">
        <v>763744</v>
      </c>
      <c r="E64" s="62">
        <v>228515</v>
      </c>
      <c r="F64" s="62">
        <v>1326602</v>
      </c>
      <c r="G64" s="62"/>
      <c r="H64" s="62">
        <v>1146</v>
      </c>
      <c r="I64" s="62">
        <v>82</v>
      </c>
      <c r="J64" s="62"/>
      <c r="K64" s="63">
        <f t="shared" si="36"/>
        <v>2320089</v>
      </c>
      <c r="L64" s="64">
        <v>2731092</v>
      </c>
      <c r="M64" s="62">
        <v>1734279</v>
      </c>
      <c r="N64" s="62">
        <v>2731917</v>
      </c>
      <c r="O64" s="62">
        <v>86854</v>
      </c>
      <c r="P64" s="62">
        <v>69339</v>
      </c>
      <c r="Q64" s="62">
        <v>5121</v>
      </c>
      <c r="R64" s="62">
        <v>164169</v>
      </c>
      <c r="S64" s="62">
        <v>1514</v>
      </c>
      <c r="T64" s="62">
        <v>34574</v>
      </c>
      <c r="U64" s="62">
        <v>481</v>
      </c>
      <c r="V64" s="62"/>
      <c r="W64" s="62">
        <v>14108</v>
      </c>
      <c r="X64" s="62"/>
      <c r="Y64" s="62"/>
      <c r="Z64" s="63">
        <f t="shared" si="20"/>
        <v>7573448</v>
      </c>
      <c r="AA64" s="62">
        <v>110501</v>
      </c>
      <c r="AB64" s="62">
        <v>24342</v>
      </c>
      <c r="AC64" s="62">
        <v>85600</v>
      </c>
      <c r="AD64" s="62"/>
      <c r="AE64" s="62"/>
      <c r="AF64" s="62"/>
      <c r="AG64" s="62"/>
      <c r="AH64" s="62"/>
      <c r="AI64" s="62"/>
      <c r="AJ64" s="62"/>
      <c r="AK64" s="62"/>
      <c r="AL64" s="63">
        <f t="shared" si="35"/>
        <v>220443</v>
      </c>
      <c r="AM64" s="119"/>
      <c r="AN64" s="113"/>
      <c r="AO64" s="113"/>
      <c r="AP64" s="63">
        <f t="shared" si="9"/>
        <v>0</v>
      </c>
      <c r="AQ64" s="46">
        <f t="shared" si="2"/>
        <v>10113980</v>
      </c>
      <c r="AR64" s="12"/>
      <c r="AS64" s="11"/>
      <c r="AT64" s="11" t="s">
        <v>18</v>
      </c>
      <c r="AU64" s="64">
        <f t="shared" si="21"/>
        <v>2841593</v>
      </c>
      <c r="AV64" s="62">
        <f t="shared" si="22"/>
        <v>1758621</v>
      </c>
      <c r="AW64" s="62">
        <f t="shared" si="23"/>
        <v>2817517</v>
      </c>
      <c r="AX64" s="62">
        <f t="shared" si="18"/>
        <v>69339</v>
      </c>
      <c r="AY64" s="62">
        <f t="shared" si="14"/>
        <v>86854</v>
      </c>
      <c r="AZ64" s="62">
        <f t="shared" si="12"/>
        <v>5121</v>
      </c>
      <c r="BA64" s="62">
        <f t="shared" si="19"/>
        <v>164169</v>
      </c>
      <c r="BB64" s="62">
        <f t="shared" si="33"/>
        <v>1514</v>
      </c>
      <c r="BC64" s="62">
        <f t="shared" si="29"/>
        <v>34574</v>
      </c>
      <c r="BD64" s="62">
        <f t="shared" si="37"/>
        <v>481</v>
      </c>
      <c r="BE64" s="62"/>
      <c r="BF64" s="62">
        <f t="shared" si="31"/>
        <v>14108</v>
      </c>
      <c r="BG64" s="62"/>
      <c r="BH64" s="62"/>
      <c r="BI64" s="63">
        <f t="shared" si="10"/>
        <v>7793891</v>
      </c>
      <c r="BJ64" s="37"/>
      <c r="BK64" s="11"/>
      <c r="BL64" s="11" t="s">
        <v>18</v>
      </c>
      <c r="BM64" s="64">
        <f t="shared" si="24"/>
        <v>3605337</v>
      </c>
      <c r="BN64" s="62">
        <f t="shared" si="25"/>
        <v>1987136</v>
      </c>
      <c r="BO64" s="62">
        <f t="shared" si="26"/>
        <v>4144119</v>
      </c>
      <c r="BP64" s="62">
        <f t="shared" si="16"/>
        <v>70485</v>
      </c>
      <c r="BQ64" s="62">
        <f t="shared" si="15"/>
        <v>86854</v>
      </c>
      <c r="BR64" s="62">
        <f t="shared" si="13"/>
        <v>5203</v>
      </c>
      <c r="BS64" s="62">
        <f t="shared" si="17"/>
        <v>164169</v>
      </c>
      <c r="BT64" s="62">
        <f t="shared" si="34"/>
        <v>1514</v>
      </c>
      <c r="BU64" s="62">
        <f t="shared" si="30"/>
        <v>34574</v>
      </c>
      <c r="BV64" s="62">
        <f t="shared" si="38"/>
        <v>481</v>
      </c>
      <c r="BW64" s="62"/>
      <c r="BX64" s="62">
        <f t="shared" si="32"/>
        <v>14108</v>
      </c>
      <c r="BY64" s="62"/>
      <c r="BZ64" s="62"/>
      <c r="CA64" s="63">
        <f t="shared" si="11"/>
        <v>10113980</v>
      </c>
    </row>
    <row r="65" spans="1:79" ht="12.5" x14ac:dyDescent="0.25">
      <c r="A65" s="7"/>
      <c r="B65" s="10"/>
      <c r="C65" s="11" t="s">
        <v>19</v>
      </c>
      <c r="D65" s="61">
        <v>667175</v>
      </c>
      <c r="E65" s="62">
        <v>195509</v>
      </c>
      <c r="F65" s="62">
        <v>1256880</v>
      </c>
      <c r="G65" s="62"/>
      <c r="H65" s="62">
        <v>1067</v>
      </c>
      <c r="I65" s="62">
        <v>93</v>
      </c>
      <c r="J65" s="62"/>
      <c r="K65" s="63">
        <f t="shared" si="36"/>
        <v>2120724</v>
      </c>
      <c r="L65" s="64">
        <v>2821346</v>
      </c>
      <c r="M65" s="62">
        <v>1686214</v>
      </c>
      <c r="N65" s="62">
        <v>2781364</v>
      </c>
      <c r="O65" s="62">
        <v>89540</v>
      </c>
      <c r="P65" s="62">
        <v>73736</v>
      </c>
      <c r="Q65" s="62">
        <v>5296</v>
      </c>
      <c r="R65" s="62">
        <v>165126</v>
      </c>
      <c r="S65" s="62">
        <v>1888</v>
      </c>
      <c r="T65" s="62">
        <v>35423</v>
      </c>
      <c r="U65" s="62">
        <v>707</v>
      </c>
      <c r="V65" s="62"/>
      <c r="W65" s="62">
        <v>14755</v>
      </c>
      <c r="X65" s="62"/>
      <c r="Y65" s="62"/>
      <c r="Z65" s="63">
        <f t="shared" si="20"/>
        <v>7675395</v>
      </c>
      <c r="AA65" s="62">
        <v>131148</v>
      </c>
      <c r="AB65" s="62">
        <v>38420</v>
      </c>
      <c r="AC65" s="62">
        <v>100598</v>
      </c>
      <c r="AD65" s="62"/>
      <c r="AE65" s="62"/>
      <c r="AF65" s="62"/>
      <c r="AG65" s="62"/>
      <c r="AH65" s="62"/>
      <c r="AI65" s="62"/>
      <c r="AJ65" s="62"/>
      <c r="AK65" s="62"/>
      <c r="AL65" s="63">
        <f t="shared" si="35"/>
        <v>270166</v>
      </c>
      <c r="AM65" s="119"/>
      <c r="AN65" s="113"/>
      <c r="AO65" s="113"/>
      <c r="AP65" s="63">
        <f t="shared" si="9"/>
        <v>0</v>
      </c>
      <c r="AQ65" s="46">
        <f t="shared" si="2"/>
        <v>10066285</v>
      </c>
      <c r="AR65" s="12"/>
      <c r="AS65" s="10"/>
      <c r="AT65" s="11" t="s">
        <v>19</v>
      </c>
      <c r="AU65" s="64">
        <f t="shared" si="21"/>
        <v>2952494</v>
      </c>
      <c r="AV65" s="62">
        <f t="shared" si="22"/>
        <v>1724634</v>
      </c>
      <c r="AW65" s="62">
        <f t="shared" si="23"/>
        <v>2881962</v>
      </c>
      <c r="AX65" s="62">
        <f t="shared" si="18"/>
        <v>73736</v>
      </c>
      <c r="AY65" s="62">
        <f t="shared" si="14"/>
        <v>89540</v>
      </c>
      <c r="AZ65" s="62">
        <f t="shared" si="12"/>
        <v>5296</v>
      </c>
      <c r="BA65" s="62">
        <f t="shared" si="19"/>
        <v>165126</v>
      </c>
      <c r="BB65" s="62">
        <f t="shared" si="33"/>
        <v>1888</v>
      </c>
      <c r="BC65" s="62">
        <f t="shared" si="29"/>
        <v>35423</v>
      </c>
      <c r="BD65" s="62">
        <f t="shared" si="37"/>
        <v>707</v>
      </c>
      <c r="BE65" s="62"/>
      <c r="BF65" s="62">
        <f t="shared" si="31"/>
        <v>14755</v>
      </c>
      <c r="BG65" s="62"/>
      <c r="BH65" s="62"/>
      <c r="BI65" s="63">
        <f t="shared" si="10"/>
        <v>7945561</v>
      </c>
      <c r="BJ65" s="37"/>
      <c r="BK65" s="10"/>
      <c r="BL65" s="11" t="s">
        <v>19</v>
      </c>
      <c r="BM65" s="64">
        <f t="shared" si="24"/>
        <v>3619669</v>
      </c>
      <c r="BN65" s="62">
        <f t="shared" si="25"/>
        <v>1920143</v>
      </c>
      <c r="BO65" s="62">
        <f t="shared" si="26"/>
        <v>4138842</v>
      </c>
      <c r="BP65" s="62">
        <f t="shared" si="16"/>
        <v>74803</v>
      </c>
      <c r="BQ65" s="62">
        <f t="shared" si="15"/>
        <v>89540</v>
      </c>
      <c r="BR65" s="62">
        <f t="shared" si="13"/>
        <v>5389</v>
      </c>
      <c r="BS65" s="62">
        <f t="shared" si="17"/>
        <v>165126</v>
      </c>
      <c r="BT65" s="62">
        <f t="shared" si="34"/>
        <v>1888</v>
      </c>
      <c r="BU65" s="62">
        <f t="shared" si="30"/>
        <v>35423</v>
      </c>
      <c r="BV65" s="62">
        <f t="shared" si="38"/>
        <v>707</v>
      </c>
      <c r="BW65" s="62"/>
      <c r="BX65" s="62">
        <f t="shared" si="32"/>
        <v>14755</v>
      </c>
      <c r="BY65" s="62"/>
      <c r="BZ65" s="62"/>
      <c r="CA65" s="63">
        <f t="shared" si="11"/>
        <v>10066285</v>
      </c>
    </row>
    <row r="66" spans="1:79" ht="12.5" x14ac:dyDescent="0.25">
      <c r="A66" s="7"/>
      <c r="B66" s="10"/>
      <c r="C66" s="11" t="s">
        <v>20</v>
      </c>
      <c r="D66" s="61">
        <v>762406</v>
      </c>
      <c r="E66" s="62">
        <v>253339</v>
      </c>
      <c r="F66" s="62">
        <v>1140485</v>
      </c>
      <c r="G66" s="62"/>
      <c r="H66" s="62">
        <v>1038</v>
      </c>
      <c r="I66" s="62">
        <v>93</v>
      </c>
      <c r="J66" s="62"/>
      <c r="K66" s="63">
        <f t="shared" si="36"/>
        <v>2157361</v>
      </c>
      <c r="L66" s="64">
        <v>3055708</v>
      </c>
      <c r="M66" s="62">
        <v>1819594</v>
      </c>
      <c r="N66" s="62">
        <v>2839662</v>
      </c>
      <c r="O66" s="62">
        <v>91662</v>
      </c>
      <c r="P66" s="62">
        <v>77471</v>
      </c>
      <c r="Q66" s="62">
        <v>5387</v>
      </c>
      <c r="R66" s="62">
        <v>166249</v>
      </c>
      <c r="S66" s="62">
        <v>2322</v>
      </c>
      <c r="T66" s="62">
        <v>32545</v>
      </c>
      <c r="U66" s="62">
        <v>670</v>
      </c>
      <c r="V66" s="62"/>
      <c r="W66" s="62">
        <v>14462</v>
      </c>
      <c r="X66" s="62"/>
      <c r="Y66" s="62"/>
      <c r="Z66" s="63">
        <f t="shared" si="20"/>
        <v>8105732</v>
      </c>
      <c r="AA66" s="62">
        <v>151021</v>
      </c>
      <c r="AB66" s="62">
        <v>51878</v>
      </c>
      <c r="AC66" s="62">
        <v>142497</v>
      </c>
      <c r="AD66" s="62"/>
      <c r="AE66" s="62"/>
      <c r="AF66" s="62"/>
      <c r="AG66" s="62"/>
      <c r="AH66" s="62"/>
      <c r="AI66" s="62"/>
      <c r="AJ66" s="62"/>
      <c r="AK66" s="62"/>
      <c r="AL66" s="63">
        <f t="shared" si="35"/>
        <v>345396</v>
      </c>
      <c r="AM66" s="119"/>
      <c r="AN66" s="113"/>
      <c r="AO66" s="113"/>
      <c r="AP66" s="63">
        <f t="shared" si="9"/>
        <v>0</v>
      </c>
      <c r="AQ66" s="46">
        <f t="shared" si="2"/>
        <v>10608489</v>
      </c>
      <c r="AR66" s="12"/>
      <c r="AS66" s="10"/>
      <c r="AT66" s="11" t="s">
        <v>20</v>
      </c>
      <c r="AU66" s="64">
        <f t="shared" si="21"/>
        <v>3206729</v>
      </c>
      <c r="AV66" s="62">
        <f t="shared" si="22"/>
        <v>1871472</v>
      </c>
      <c r="AW66" s="62">
        <f t="shared" si="23"/>
        <v>2982159</v>
      </c>
      <c r="AX66" s="62">
        <f t="shared" si="18"/>
        <v>77471</v>
      </c>
      <c r="AY66" s="62">
        <f t="shared" si="14"/>
        <v>91662</v>
      </c>
      <c r="AZ66" s="62">
        <f t="shared" si="12"/>
        <v>5387</v>
      </c>
      <c r="BA66" s="62">
        <f t="shared" si="19"/>
        <v>166249</v>
      </c>
      <c r="BB66" s="62">
        <f t="shared" si="33"/>
        <v>2322</v>
      </c>
      <c r="BC66" s="62">
        <f t="shared" si="29"/>
        <v>32545</v>
      </c>
      <c r="BD66" s="62">
        <f t="shared" si="37"/>
        <v>670</v>
      </c>
      <c r="BE66" s="62"/>
      <c r="BF66" s="62">
        <f t="shared" si="31"/>
        <v>14462</v>
      </c>
      <c r="BG66" s="62"/>
      <c r="BH66" s="62"/>
      <c r="BI66" s="63">
        <f t="shared" si="10"/>
        <v>8451128</v>
      </c>
      <c r="BJ66" s="37"/>
      <c r="BK66" s="10"/>
      <c r="BL66" s="11" t="s">
        <v>20</v>
      </c>
      <c r="BM66" s="64">
        <f t="shared" si="24"/>
        <v>3969135</v>
      </c>
      <c r="BN66" s="62">
        <f t="shared" si="25"/>
        <v>2124811</v>
      </c>
      <c r="BO66" s="62">
        <f t="shared" si="26"/>
        <v>4122644</v>
      </c>
      <c r="BP66" s="62">
        <f t="shared" si="16"/>
        <v>78509</v>
      </c>
      <c r="BQ66" s="62">
        <f t="shared" si="15"/>
        <v>91662</v>
      </c>
      <c r="BR66" s="62">
        <f t="shared" si="13"/>
        <v>5480</v>
      </c>
      <c r="BS66" s="62">
        <f t="shared" si="17"/>
        <v>166249</v>
      </c>
      <c r="BT66" s="62">
        <f t="shared" si="34"/>
        <v>2322</v>
      </c>
      <c r="BU66" s="62">
        <f t="shared" si="30"/>
        <v>32545</v>
      </c>
      <c r="BV66" s="62">
        <f t="shared" si="38"/>
        <v>670</v>
      </c>
      <c r="BW66" s="62"/>
      <c r="BX66" s="62">
        <f t="shared" si="32"/>
        <v>14462</v>
      </c>
      <c r="BY66" s="62"/>
      <c r="BZ66" s="62"/>
      <c r="CA66" s="63">
        <f t="shared" si="11"/>
        <v>10608489</v>
      </c>
    </row>
    <row r="67" spans="1:79" ht="12.5" x14ac:dyDescent="0.25">
      <c r="A67" s="7"/>
      <c r="B67" s="11"/>
      <c r="C67" s="11" t="s">
        <v>21</v>
      </c>
      <c r="D67" s="61">
        <v>736276</v>
      </c>
      <c r="E67" s="62">
        <v>231674</v>
      </c>
      <c r="F67" s="62">
        <v>1049570</v>
      </c>
      <c r="G67" s="62"/>
      <c r="H67" s="62">
        <v>944</v>
      </c>
      <c r="I67" s="62">
        <v>85</v>
      </c>
      <c r="J67" s="62"/>
      <c r="K67" s="63">
        <f t="shared" si="36"/>
        <v>2018549</v>
      </c>
      <c r="L67" s="64">
        <v>3099718</v>
      </c>
      <c r="M67" s="62">
        <v>1835693</v>
      </c>
      <c r="N67" s="62">
        <v>2903447</v>
      </c>
      <c r="O67" s="62">
        <v>99434</v>
      </c>
      <c r="P67" s="62">
        <v>80745</v>
      </c>
      <c r="Q67" s="62">
        <v>5781</v>
      </c>
      <c r="R67" s="62">
        <v>167860</v>
      </c>
      <c r="S67" s="62">
        <v>2726</v>
      </c>
      <c r="T67" s="62">
        <v>35429</v>
      </c>
      <c r="U67" s="62">
        <v>603</v>
      </c>
      <c r="V67" s="62"/>
      <c r="W67" s="62">
        <v>14872</v>
      </c>
      <c r="X67" s="62"/>
      <c r="Y67" s="62"/>
      <c r="Z67" s="63">
        <f t="shared" si="20"/>
        <v>8246308</v>
      </c>
      <c r="AA67" s="62">
        <v>186794</v>
      </c>
      <c r="AB67" s="62">
        <v>49081</v>
      </c>
      <c r="AC67" s="62">
        <v>165774</v>
      </c>
      <c r="AD67" s="62"/>
      <c r="AE67" s="62"/>
      <c r="AF67" s="62"/>
      <c r="AG67" s="62"/>
      <c r="AH67" s="62"/>
      <c r="AI67" s="62"/>
      <c r="AJ67" s="62"/>
      <c r="AK67" s="62"/>
      <c r="AL67" s="63">
        <f t="shared" si="35"/>
        <v>401649</v>
      </c>
      <c r="AM67" s="119"/>
      <c r="AN67" s="113"/>
      <c r="AO67" s="113"/>
      <c r="AP67" s="63">
        <f t="shared" si="9"/>
        <v>0</v>
      </c>
      <c r="AQ67" s="46">
        <f t="shared" si="2"/>
        <v>10666506</v>
      </c>
      <c r="AR67" s="12"/>
      <c r="AS67" s="11"/>
      <c r="AT67" s="11" t="s">
        <v>21</v>
      </c>
      <c r="AU67" s="64">
        <f t="shared" si="21"/>
        <v>3286512</v>
      </c>
      <c r="AV67" s="62">
        <f t="shared" si="22"/>
        <v>1884774</v>
      </c>
      <c r="AW67" s="62">
        <f t="shared" si="23"/>
        <v>3069221</v>
      </c>
      <c r="AX67" s="62">
        <f t="shared" si="18"/>
        <v>80745</v>
      </c>
      <c r="AY67" s="62">
        <f t="shared" si="14"/>
        <v>99434</v>
      </c>
      <c r="AZ67" s="62">
        <f t="shared" si="12"/>
        <v>5781</v>
      </c>
      <c r="BA67" s="62">
        <f t="shared" si="19"/>
        <v>167860</v>
      </c>
      <c r="BB67" s="62">
        <f t="shared" si="33"/>
        <v>2726</v>
      </c>
      <c r="BC67" s="62">
        <f t="shared" si="29"/>
        <v>35429</v>
      </c>
      <c r="BD67" s="62">
        <f t="shared" si="37"/>
        <v>603</v>
      </c>
      <c r="BE67" s="62"/>
      <c r="BF67" s="62">
        <f t="shared" si="31"/>
        <v>14872</v>
      </c>
      <c r="BG67" s="62"/>
      <c r="BH67" s="62"/>
      <c r="BI67" s="63">
        <f t="shared" si="10"/>
        <v>8647957</v>
      </c>
      <c r="BJ67" s="37"/>
      <c r="BK67" s="11"/>
      <c r="BL67" s="11" t="s">
        <v>21</v>
      </c>
      <c r="BM67" s="64">
        <f t="shared" si="24"/>
        <v>4022788</v>
      </c>
      <c r="BN67" s="62">
        <f t="shared" si="25"/>
        <v>2116448</v>
      </c>
      <c r="BO67" s="62">
        <f t="shared" si="26"/>
        <v>4118791</v>
      </c>
      <c r="BP67" s="62">
        <f t="shared" si="16"/>
        <v>81689</v>
      </c>
      <c r="BQ67" s="62">
        <f t="shared" si="15"/>
        <v>99434</v>
      </c>
      <c r="BR67" s="62">
        <f t="shared" si="13"/>
        <v>5866</v>
      </c>
      <c r="BS67" s="62">
        <f t="shared" si="17"/>
        <v>167860</v>
      </c>
      <c r="BT67" s="62">
        <f t="shared" si="34"/>
        <v>2726</v>
      </c>
      <c r="BU67" s="62">
        <f t="shared" si="30"/>
        <v>35429</v>
      </c>
      <c r="BV67" s="62">
        <f t="shared" si="38"/>
        <v>603</v>
      </c>
      <c r="BW67" s="62"/>
      <c r="BX67" s="62">
        <f t="shared" si="32"/>
        <v>14872</v>
      </c>
      <c r="BY67" s="62"/>
      <c r="BZ67" s="62"/>
      <c r="CA67" s="63">
        <f t="shared" si="11"/>
        <v>10666506</v>
      </c>
    </row>
    <row r="68" spans="1:79" ht="12.5" x14ac:dyDescent="0.25">
      <c r="A68" s="7"/>
      <c r="B68" s="10"/>
      <c r="C68" s="11" t="s">
        <v>22</v>
      </c>
      <c r="D68" s="61">
        <v>682633</v>
      </c>
      <c r="E68" s="62">
        <v>237656</v>
      </c>
      <c r="F68" s="62">
        <v>908712</v>
      </c>
      <c r="G68" s="62"/>
      <c r="H68" s="62">
        <v>914</v>
      </c>
      <c r="I68" s="62">
        <v>89</v>
      </c>
      <c r="J68" s="62"/>
      <c r="K68" s="63">
        <f t="shared" si="36"/>
        <v>1830004</v>
      </c>
      <c r="L68" s="64">
        <v>3056849</v>
      </c>
      <c r="M68" s="62">
        <v>1958350</v>
      </c>
      <c r="N68" s="62">
        <v>2859367</v>
      </c>
      <c r="O68" s="62">
        <v>107567</v>
      </c>
      <c r="P68" s="62">
        <v>84099</v>
      </c>
      <c r="Q68" s="62">
        <v>5877</v>
      </c>
      <c r="R68" s="62">
        <v>161437</v>
      </c>
      <c r="S68" s="62">
        <v>2875</v>
      </c>
      <c r="T68" s="62">
        <v>34893</v>
      </c>
      <c r="U68" s="62">
        <v>527</v>
      </c>
      <c r="V68" s="62"/>
      <c r="W68" s="62">
        <v>14954</v>
      </c>
      <c r="X68" s="62"/>
      <c r="Y68" s="62"/>
      <c r="Z68" s="63">
        <f t="shared" si="20"/>
        <v>8286795</v>
      </c>
      <c r="AA68" s="62">
        <v>209944</v>
      </c>
      <c r="AB68" s="62">
        <v>76182</v>
      </c>
      <c r="AC68" s="62">
        <v>214609</v>
      </c>
      <c r="AD68" s="62"/>
      <c r="AE68" s="62"/>
      <c r="AF68" s="62"/>
      <c r="AG68" s="62"/>
      <c r="AH68" s="62"/>
      <c r="AI68" s="62"/>
      <c r="AJ68" s="62"/>
      <c r="AK68" s="62"/>
      <c r="AL68" s="63">
        <f t="shared" si="35"/>
        <v>500735</v>
      </c>
      <c r="AM68" s="119"/>
      <c r="AN68" s="113"/>
      <c r="AO68" s="113"/>
      <c r="AP68" s="63">
        <f t="shared" si="9"/>
        <v>0</v>
      </c>
      <c r="AQ68" s="46">
        <f t="shared" si="2"/>
        <v>10617534</v>
      </c>
      <c r="AR68" s="12"/>
      <c r="AS68" s="10"/>
      <c r="AT68" s="11" t="s">
        <v>22</v>
      </c>
      <c r="AU68" s="64">
        <f t="shared" si="21"/>
        <v>3266793</v>
      </c>
      <c r="AV68" s="62">
        <f t="shared" si="22"/>
        <v>2034532</v>
      </c>
      <c r="AW68" s="62">
        <f t="shared" si="23"/>
        <v>3073976</v>
      </c>
      <c r="AX68" s="62">
        <f t="shared" si="18"/>
        <v>84099</v>
      </c>
      <c r="AY68" s="62">
        <f t="shared" si="14"/>
        <v>107567</v>
      </c>
      <c r="AZ68" s="62">
        <f t="shared" si="12"/>
        <v>5877</v>
      </c>
      <c r="BA68" s="62">
        <f t="shared" si="19"/>
        <v>161437</v>
      </c>
      <c r="BB68" s="62">
        <f t="shared" si="33"/>
        <v>2875</v>
      </c>
      <c r="BC68" s="62">
        <f t="shared" si="29"/>
        <v>34893</v>
      </c>
      <c r="BD68" s="62">
        <f t="shared" si="37"/>
        <v>527</v>
      </c>
      <c r="BE68" s="62"/>
      <c r="BF68" s="62">
        <f t="shared" si="31"/>
        <v>14954</v>
      </c>
      <c r="BG68" s="62"/>
      <c r="BH68" s="62"/>
      <c r="BI68" s="63">
        <f t="shared" si="10"/>
        <v>8787530</v>
      </c>
      <c r="BJ68" s="37"/>
      <c r="BK68" s="10"/>
      <c r="BL68" s="11" t="s">
        <v>22</v>
      </c>
      <c r="BM68" s="64">
        <f t="shared" si="24"/>
        <v>3949426</v>
      </c>
      <c r="BN68" s="62">
        <f t="shared" si="25"/>
        <v>2272188</v>
      </c>
      <c r="BO68" s="62">
        <f t="shared" si="26"/>
        <v>3982688</v>
      </c>
      <c r="BP68" s="62">
        <f t="shared" si="16"/>
        <v>85013</v>
      </c>
      <c r="BQ68" s="62">
        <f t="shared" si="15"/>
        <v>107567</v>
      </c>
      <c r="BR68" s="62">
        <f t="shared" si="13"/>
        <v>5966</v>
      </c>
      <c r="BS68" s="62">
        <f t="shared" si="17"/>
        <v>161437</v>
      </c>
      <c r="BT68" s="62">
        <f t="shared" si="34"/>
        <v>2875</v>
      </c>
      <c r="BU68" s="62">
        <f t="shared" si="30"/>
        <v>34893</v>
      </c>
      <c r="BV68" s="62">
        <f t="shared" si="38"/>
        <v>527</v>
      </c>
      <c r="BW68" s="62"/>
      <c r="BX68" s="62">
        <f t="shared" si="32"/>
        <v>14954</v>
      </c>
      <c r="BY68" s="62"/>
      <c r="BZ68" s="62"/>
      <c r="CA68" s="63">
        <f t="shared" si="11"/>
        <v>10617534</v>
      </c>
    </row>
    <row r="69" spans="1:79" ht="13" thickBot="1" x14ac:dyDescent="0.3">
      <c r="A69" s="7"/>
      <c r="B69" s="14"/>
      <c r="C69" s="15" t="s">
        <v>23</v>
      </c>
      <c r="D69" s="53">
        <v>643103</v>
      </c>
      <c r="E69" s="54">
        <v>255515</v>
      </c>
      <c r="F69" s="54">
        <v>844769</v>
      </c>
      <c r="G69" s="54"/>
      <c r="H69" s="54">
        <v>949</v>
      </c>
      <c r="I69" s="54">
        <v>88</v>
      </c>
      <c r="J69" s="54"/>
      <c r="K69" s="55">
        <f t="shared" si="36"/>
        <v>1744424</v>
      </c>
      <c r="L69" s="56">
        <v>3228279</v>
      </c>
      <c r="M69" s="54">
        <v>2072635</v>
      </c>
      <c r="N69" s="54">
        <v>2875515</v>
      </c>
      <c r="O69" s="54">
        <v>116163</v>
      </c>
      <c r="P69" s="54">
        <v>87456</v>
      </c>
      <c r="Q69" s="54">
        <v>6216</v>
      </c>
      <c r="R69" s="54">
        <v>156848</v>
      </c>
      <c r="S69" s="54">
        <v>3439</v>
      </c>
      <c r="T69" s="54">
        <v>48431</v>
      </c>
      <c r="U69" s="54">
        <v>434</v>
      </c>
      <c r="V69" s="54"/>
      <c r="W69" s="54">
        <v>14897</v>
      </c>
      <c r="X69" s="54"/>
      <c r="Y69" s="54"/>
      <c r="Z69" s="55">
        <f t="shared" si="20"/>
        <v>8610313</v>
      </c>
      <c r="AA69" s="54">
        <v>238989</v>
      </c>
      <c r="AB69" s="54">
        <v>76108</v>
      </c>
      <c r="AC69" s="54">
        <v>230313</v>
      </c>
      <c r="AD69" s="54"/>
      <c r="AE69" s="54"/>
      <c r="AF69" s="54"/>
      <c r="AG69" s="54"/>
      <c r="AH69" s="54"/>
      <c r="AI69" s="54"/>
      <c r="AJ69" s="54"/>
      <c r="AK69" s="54"/>
      <c r="AL69" s="55">
        <f t="shared" si="35"/>
        <v>545410</v>
      </c>
      <c r="AM69" s="120"/>
      <c r="AN69" s="121"/>
      <c r="AO69" s="121"/>
      <c r="AP69" s="55">
        <f t="shared" si="9"/>
        <v>0</v>
      </c>
      <c r="AQ69" s="43">
        <f t="shared" si="2"/>
        <v>10900147</v>
      </c>
      <c r="AR69" s="12"/>
      <c r="AS69" s="14"/>
      <c r="AT69" s="15" t="s">
        <v>23</v>
      </c>
      <c r="AU69" s="56">
        <f t="shared" si="21"/>
        <v>3467268</v>
      </c>
      <c r="AV69" s="54">
        <f t="shared" si="22"/>
        <v>2148743</v>
      </c>
      <c r="AW69" s="54">
        <f t="shared" si="23"/>
        <v>3105828</v>
      </c>
      <c r="AX69" s="54">
        <f t="shared" si="18"/>
        <v>87456</v>
      </c>
      <c r="AY69" s="54">
        <f t="shared" ref="AY69:AY98" si="39">+O69</f>
        <v>116163</v>
      </c>
      <c r="AZ69" s="54">
        <f t="shared" si="12"/>
        <v>6216</v>
      </c>
      <c r="BA69" s="54">
        <f t="shared" si="19"/>
        <v>156848</v>
      </c>
      <c r="BB69" s="54">
        <f t="shared" si="33"/>
        <v>3439</v>
      </c>
      <c r="BC69" s="54">
        <f t="shared" si="29"/>
        <v>48431</v>
      </c>
      <c r="BD69" s="54">
        <f t="shared" si="37"/>
        <v>434</v>
      </c>
      <c r="BE69" s="54"/>
      <c r="BF69" s="54">
        <f t="shared" si="31"/>
        <v>14897</v>
      </c>
      <c r="BG69" s="54"/>
      <c r="BH69" s="54"/>
      <c r="BI69" s="55">
        <f t="shared" si="10"/>
        <v>9155723</v>
      </c>
      <c r="BJ69" s="37"/>
      <c r="BK69" s="14"/>
      <c r="BL69" s="15" t="s">
        <v>23</v>
      </c>
      <c r="BM69" s="56">
        <f t="shared" si="24"/>
        <v>4110371</v>
      </c>
      <c r="BN69" s="54">
        <f t="shared" si="25"/>
        <v>2404258</v>
      </c>
      <c r="BO69" s="54">
        <f t="shared" si="26"/>
        <v>3950597</v>
      </c>
      <c r="BP69" s="54">
        <f t="shared" si="16"/>
        <v>88405</v>
      </c>
      <c r="BQ69" s="54">
        <f t="shared" si="15"/>
        <v>116163</v>
      </c>
      <c r="BR69" s="54">
        <f t="shared" si="13"/>
        <v>6304</v>
      </c>
      <c r="BS69" s="54">
        <f t="shared" si="17"/>
        <v>156848</v>
      </c>
      <c r="BT69" s="54">
        <f t="shared" si="34"/>
        <v>3439</v>
      </c>
      <c r="BU69" s="54">
        <f t="shared" si="30"/>
        <v>48431</v>
      </c>
      <c r="BV69" s="54">
        <f t="shared" si="38"/>
        <v>434</v>
      </c>
      <c r="BW69" s="54"/>
      <c r="BX69" s="54">
        <f t="shared" si="32"/>
        <v>14897</v>
      </c>
      <c r="BY69" s="54"/>
      <c r="BZ69" s="54"/>
      <c r="CA69" s="55">
        <f t="shared" si="11"/>
        <v>10900147</v>
      </c>
    </row>
    <row r="70" spans="1:79" ht="12.5" x14ac:dyDescent="0.25">
      <c r="A70" s="7"/>
      <c r="B70" s="8">
        <v>2015</v>
      </c>
      <c r="C70" s="8" t="s">
        <v>12</v>
      </c>
      <c r="D70" s="57">
        <v>601217</v>
      </c>
      <c r="E70" s="58">
        <v>216428</v>
      </c>
      <c r="F70" s="58">
        <v>742854</v>
      </c>
      <c r="G70" s="58"/>
      <c r="H70" s="58">
        <v>744</v>
      </c>
      <c r="I70" s="58">
        <v>95</v>
      </c>
      <c r="J70" s="58"/>
      <c r="K70" s="59">
        <f t="shared" si="36"/>
        <v>1561338</v>
      </c>
      <c r="L70" s="60">
        <v>3094453</v>
      </c>
      <c r="M70" s="58">
        <v>2151503</v>
      </c>
      <c r="N70" s="58">
        <v>2818562</v>
      </c>
      <c r="O70" s="58">
        <v>118420</v>
      </c>
      <c r="P70" s="58">
        <v>92413</v>
      </c>
      <c r="Q70" s="58">
        <v>6438</v>
      </c>
      <c r="R70" s="58">
        <v>133763</v>
      </c>
      <c r="S70" s="58">
        <v>2917</v>
      </c>
      <c r="T70" s="58">
        <v>45780</v>
      </c>
      <c r="U70" s="58">
        <v>400</v>
      </c>
      <c r="V70" s="58"/>
      <c r="W70" s="58">
        <v>14897</v>
      </c>
      <c r="X70" s="58"/>
      <c r="Y70" s="58"/>
      <c r="Z70" s="59">
        <f t="shared" si="20"/>
        <v>8479546</v>
      </c>
      <c r="AA70" s="58">
        <v>270715</v>
      </c>
      <c r="AB70" s="58">
        <v>93968</v>
      </c>
      <c r="AC70" s="58">
        <v>266629</v>
      </c>
      <c r="AD70" s="58"/>
      <c r="AE70" s="58"/>
      <c r="AF70" s="58"/>
      <c r="AG70" s="58"/>
      <c r="AH70" s="58"/>
      <c r="AI70" s="58"/>
      <c r="AJ70" s="58"/>
      <c r="AK70" s="58"/>
      <c r="AL70" s="59">
        <f t="shared" si="35"/>
        <v>631312</v>
      </c>
      <c r="AM70" s="117"/>
      <c r="AN70" s="118"/>
      <c r="AO70" s="118"/>
      <c r="AP70" s="59">
        <f t="shared" si="9"/>
        <v>0</v>
      </c>
      <c r="AQ70" s="49">
        <f t="shared" si="2"/>
        <v>10672196</v>
      </c>
      <c r="AR70" s="12"/>
      <c r="AS70" s="8">
        <v>2015</v>
      </c>
      <c r="AT70" s="8" t="s">
        <v>12</v>
      </c>
      <c r="AU70" s="60">
        <f t="shared" si="21"/>
        <v>3365168</v>
      </c>
      <c r="AV70" s="58">
        <f t="shared" si="22"/>
        <v>2245471</v>
      </c>
      <c r="AW70" s="58">
        <f t="shared" si="23"/>
        <v>3085191</v>
      </c>
      <c r="AX70" s="58">
        <f t="shared" si="18"/>
        <v>92413</v>
      </c>
      <c r="AY70" s="58">
        <f t="shared" si="39"/>
        <v>118420</v>
      </c>
      <c r="AZ70" s="58">
        <f t="shared" si="12"/>
        <v>6438</v>
      </c>
      <c r="BA70" s="58">
        <f t="shared" si="19"/>
        <v>133763</v>
      </c>
      <c r="BB70" s="58">
        <f t="shared" si="33"/>
        <v>2917</v>
      </c>
      <c r="BC70" s="58">
        <f t="shared" si="29"/>
        <v>45780</v>
      </c>
      <c r="BD70" s="58">
        <f t="shared" si="37"/>
        <v>400</v>
      </c>
      <c r="BE70" s="58"/>
      <c r="BF70" s="58">
        <f t="shared" si="31"/>
        <v>14897</v>
      </c>
      <c r="BG70" s="58"/>
      <c r="BH70" s="58"/>
      <c r="BI70" s="59">
        <f t="shared" si="10"/>
        <v>9110858</v>
      </c>
      <c r="BJ70" s="37"/>
      <c r="BK70" s="8">
        <v>2015</v>
      </c>
      <c r="BL70" s="8" t="s">
        <v>12</v>
      </c>
      <c r="BM70" s="60">
        <f t="shared" si="24"/>
        <v>3966385</v>
      </c>
      <c r="BN70" s="58">
        <f t="shared" si="25"/>
        <v>2461899</v>
      </c>
      <c r="BO70" s="58">
        <f t="shared" si="26"/>
        <v>3828045</v>
      </c>
      <c r="BP70" s="58">
        <f t="shared" si="16"/>
        <v>93157</v>
      </c>
      <c r="BQ70" s="58">
        <f t="shared" si="15"/>
        <v>118420</v>
      </c>
      <c r="BR70" s="58">
        <f t="shared" si="13"/>
        <v>6533</v>
      </c>
      <c r="BS70" s="58">
        <f t="shared" si="17"/>
        <v>133763</v>
      </c>
      <c r="BT70" s="58">
        <f t="shared" si="34"/>
        <v>2917</v>
      </c>
      <c r="BU70" s="58">
        <f t="shared" si="30"/>
        <v>45780</v>
      </c>
      <c r="BV70" s="58">
        <f t="shared" si="38"/>
        <v>400</v>
      </c>
      <c r="BW70" s="58"/>
      <c r="BX70" s="58">
        <f t="shared" si="32"/>
        <v>14897</v>
      </c>
      <c r="BY70" s="58"/>
      <c r="BZ70" s="58"/>
      <c r="CA70" s="59">
        <f t="shared" si="11"/>
        <v>10672196</v>
      </c>
    </row>
    <row r="71" spans="1:79" ht="12.5" x14ac:dyDescent="0.25">
      <c r="A71" s="7"/>
      <c r="B71" s="10"/>
      <c r="C71" s="11" t="s">
        <v>13</v>
      </c>
      <c r="D71" s="61">
        <v>569918</v>
      </c>
      <c r="E71" s="62">
        <v>208664</v>
      </c>
      <c r="F71" s="62">
        <v>677148</v>
      </c>
      <c r="G71" s="62"/>
      <c r="H71" s="62">
        <v>651</v>
      </c>
      <c r="I71" s="62">
        <v>88</v>
      </c>
      <c r="J71" s="62"/>
      <c r="K71" s="63">
        <f t="shared" si="36"/>
        <v>1456469</v>
      </c>
      <c r="L71" s="64">
        <v>3039305</v>
      </c>
      <c r="M71" s="62">
        <v>2171130</v>
      </c>
      <c r="N71" s="62">
        <v>2922537</v>
      </c>
      <c r="O71" s="62">
        <v>121987</v>
      </c>
      <c r="P71" s="62">
        <v>95413</v>
      </c>
      <c r="Q71" s="62">
        <v>6609</v>
      </c>
      <c r="R71" s="62">
        <v>131010</v>
      </c>
      <c r="S71" s="62">
        <v>2915</v>
      </c>
      <c r="T71" s="62">
        <v>46663</v>
      </c>
      <c r="U71" s="62">
        <v>520</v>
      </c>
      <c r="V71" s="62"/>
      <c r="W71" s="62">
        <v>16330</v>
      </c>
      <c r="X71" s="62"/>
      <c r="Y71" s="62"/>
      <c r="Z71" s="63">
        <f t="shared" si="20"/>
        <v>8554419</v>
      </c>
      <c r="AA71" s="62">
        <v>300800</v>
      </c>
      <c r="AB71" s="62">
        <v>105071</v>
      </c>
      <c r="AC71" s="62">
        <v>287565</v>
      </c>
      <c r="AD71" s="62"/>
      <c r="AE71" s="62"/>
      <c r="AF71" s="62"/>
      <c r="AG71" s="62"/>
      <c r="AH71" s="62"/>
      <c r="AI71" s="62"/>
      <c r="AJ71" s="62"/>
      <c r="AK71" s="62"/>
      <c r="AL71" s="63">
        <f t="shared" si="35"/>
        <v>693436</v>
      </c>
      <c r="AM71" s="119"/>
      <c r="AN71" s="113"/>
      <c r="AO71" s="113"/>
      <c r="AP71" s="63">
        <f t="shared" si="9"/>
        <v>0</v>
      </c>
      <c r="AQ71" s="46">
        <f t="shared" si="2"/>
        <v>10704324</v>
      </c>
      <c r="AR71" s="12"/>
      <c r="AS71" s="10"/>
      <c r="AT71" s="11" t="s">
        <v>13</v>
      </c>
      <c r="AU71" s="64">
        <f t="shared" si="21"/>
        <v>3340105</v>
      </c>
      <c r="AV71" s="62">
        <f t="shared" si="22"/>
        <v>2276201</v>
      </c>
      <c r="AW71" s="62">
        <f t="shared" si="23"/>
        <v>3210102</v>
      </c>
      <c r="AX71" s="62">
        <f t="shared" si="18"/>
        <v>95413</v>
      </c>
      <c r="AY71" s="62">
        <f t="shared" si="39"/>
        <v>121987</v>
      </c>
      <c r="AZ71" s="62">
        <f t="shared" si="12"/>
        <v>6609</v>
      </c>
      <c r="BA71" s="62">
        <f t="shared" si="19"/>
        <v>131010</v>
      </c>
      <c r="BB71" s="62">
        <f t="shared" si="33"/>
        <v>2915</v>
      </c>
      <c r="BC71" s="62">
        <f t="shared" si="29"/>
        <v>46663</v>
      </c>
      <c r="BD71" s="62">
        <f t="shared" si="37"/>
        <v>520</v>
      </c>
      <c r="BE71" s="62"/>
      <c r="BF71" s="62">
        <f t="shared" si="31"/>
        <v>16330</v>
      </c>
      <c r="BG71" s="62"/>
      <c r="BH71" s="62"/>
      <c r="BI71" s="63">
        <f t="shared" si="10"/>
        <v>9247855</v>
      </c>
      <c r="BJ71" s="37"/>
      <c r="BK71" s="10"/>
      <c r="BL71" s="11" t="s">
        <v>13</v>
      </c>
      <c r="BM71" s="64">
        <f t="shared" si="24"/>
        <v>3910023</v>
      </c>
      <c r="BN71" s="62">
        <f t="shared" si="25"/>
        <v>2484865</v>
      </c>
      <c r="BO71" s="62">
        <f t="shared" si="26"/>
        <v>3887250</v>
      </c>
      <c r="BP71" s="62">
        <f t="shared" si="16"/>
        <v>96064</v>
      </c>
      <c r="BQ71" s="62">
        <f t="shared" si="15"/>
        <v>121987</v>
      </c>
      <c r="BR71" s="62">
        <f t="shared" si="13"/>
        <v>6697</v>
      </c>
      <c r="BS71" s="62">
        <f t="shared" ref="BS71:BS102" si="40">BA71</f>
        <v>131010</v>
      </c>
      <c r="BT71" s="62">
        <f t="shared" si="34"/>
        <v>2915</v>
      </c>
      <c r="BU71" s="62">
        <f t="shared" si="30"/>
        <v>46663</v>
      </c>
      <c r="BV71" s="62">
        <f t="shared" si="38"/>
        <v>520</v>
      </c>
      <c r="BW71" s="62"/>
      <c r="BX71" s="62">
        <f t="shared" si="32"/>
        <v>16330</v>
      </c>
      <c r="BY71" s="62"/>
      <c r="BZ71" s="62"/>
      <c r="CA71" s="63">
        <f t="shared" si="11"/>
        <v>10704324</v>
      </c>
    </row>
    <row r="72" spans="1:79" ht="12.5" x14ac:dyDescent="0.25">
      <c r="A72" s="7"/>
      <c r="B72" s="10"/>
      <c r="C72" s="11" t="s">
        <v>14</v>
      </c>
      <c r="D72" s="61">
        <v>583025</v>
      </c>
      <c r="E72" s="62">
        <v>207003</v>
      </c>
      <c r="F72" s="62">
        <v>595240</v>
      </c>
      <c r="G72" s="62"/>
      <c r="H72" s="62">
        <v>643</v>
      </c>
      <c r="I72" s="62">
        <v>94</v>
      </c>
      <c r="J72" s="62"/>
      <c r="K72" s="63">
        <f t="shared" si="36"/>
        <v>1386005</v>
      </c>
      <c r="L72" s="64">
        <v>3099451</v>
      </c>
      <c r="M72" s="62">
        <v>2313910</v>
      </c>
      <c r="N72" s="62">
        <v>2749125</v>
      </c>
      <c r="O72" s="62">
        <v>125370</v>
      </c>
      <c r="P72" s="62">
        <v>100508</v>
      </c>
      <c r="Q72" s="62">
        <v>6742</v>
      </c>
      <c r="R72" s="62">
        <v>131296</v>
      </c>
      <c r="S72" s="62">
        <v>2717</v>
      </c>
      <c r="T72" s="62">
        <v>47166</v>
      </c>
      <c r="U72" s="62">
        <v>486</v>
      </c>
      <c r="V72" s="62"/>
      <c r="W72" s="62">
        <v>19047</v>
      </c>
      <c r="X72" s="62"/>
      <c r="Y72" s="62"/>
      <c r="Z72" s="63">
        <f t="shared" si="20"/>
        <v>8595818</v>
      </c>
      <c r="AA72" s="62">
        <v>332818</v>
      </c>
      <c r="AB72" s="62">
        <v>111661</v>
      </c>
      <c r="AC72" s="62">
        <v>443573</v>
      </c>
      <c r="AD72" s="62"/>
      <c r="AE72" s="62"/>
      <c r="AF72" s="62"/>
      <c r="AG72" s="62"/>
      <c r="AH72" s="62"/>
      <c r="AI72" s="62"/>
      <c r="AJ72" s="62"/>
      <c r="AK72" s="62"/>
      <c r="AL72" s="63">
        <f t="shared" si="35"/>
        <v>888052</v>
      </c>
      <c r="AM72" s="119"/>
      <c r="AN72" s="113"/>
      <c r="AO72" s="113"/>
      <c r="AP72" s="63">
        <f t="shared" si="9"/>
        <v>0</v>
      </c>
      <c r="AQ72" s="46">
        <f t="shared" si="2"/>
        <v>10869875</v>
      </c>
      <c r="AR72" s="12"/>
      <c r="AS72" s="10"/>
      <c r="AT72" s="11" t="s">
        <v>14</v>
      </c>
      <c r="AU72" s="64">
        <f t="shared" si="21"/>
        <v>3432269</v>
      </c>
      <c r="AV72" s="62">
        <f t="shared" si="22"/>
        <v>2425571</v>
      </c>
      <c r="AW72" s="62">
        <f t="shared" si="23"/>
        <v>3192698</v>
      </c>
      <c r="AX72" s="62">
        <f t="shared" ref="AX72:AX103" si="41">+P72+AE72</f>
        <v>100508</v>
      </c>
      <c r="AY72" s="62">
        <f t="shared" si="39"/>
        <v>125370</v>
      </c>
      <c r="AZ72" s="62">
        <f t="shared" si="12"/>
        <v>6742</v>
      </c>
      <c r="BA72" s="62">
        <f t="shared" si="19"/>
        <v>131296</v>
      </c>
      <c r="BB72" s="62">
        <f t="shared" si="33"/>
        <v>2717</v>
      </c>
      <c r="BC72" s="62">
        <f t="shared" si="29"/>
        <v>47166</v>
      </c>
      <c r="BD72" s="62">
        <f t="shared" si="37"/>
        <v>486</v>
      </c>
      <c r="BE72" s="62"/>
      <c r="BF72" s="62">
        <f t="shared" si="31"/>
        <v>19047</v>
      </c>
      <c r="BG72" s="62"/>
      <c r="BH72" s="62"/>
      <c r="BI72" s="63">
        <f t="shared" si="10"/>
        <v>9483870</v>
      </c>
      <c r="BJ72" s="37"/>
      <c r="BK72" s="10"/>
      <c r="BL72" s="11" t="s">
        <v>14</v>
      </c>
      <c r="BM72" s="64">
        <f t="shared" si="24"/>
        <v>4015294</v>
      </c>
      <c r="BN72" s="62">
        <f t="shared" si="25"/>
        <v>2632574</v>
      </c>
      <c r="BO72" s="62">
        <f t="shared" si="26"/>
        <v>3787938</v>
      </c>
      <c r="BP72" s="62">
        <f t="shared" si="16"/>
        <v>101151</v>
      </c>
      <c r="BQ72" s="62">
        <f t="shared" si="15"/>
        <v>125370</v>
      </c>
      <c r="BR72" s="62">
        <f t="shared" si="13"/>
        <v>6836</v>
      </c>
      <c r="BS72" s="62">
        <f t="shared" si="40"/>
        <v>131296</v>
      </c>
      <c r="BT72" s="62">
        <f t="shared" si="34"/>
        <v>2717</v>
      </c>
      <c r="BU72" s="62">
        <f t="shared" si="30"/>
        <v>47166</v>
      </c>
      <c r="BV72" s="62">
        <f t="shared" si="38"/>
        <v>486</v>
      </c>
      <c r="BW72" s="62"/>
      <c r="BX72" s="62">
        <f t="shared" si="32"/>
        <v>19047</v>
      </c>
      <c r="BY72" s="62"/>
      <c r="BZ72" s="62"/>
      <c r="CA72" s="63">
        <f t="shared" si="11"/>
        <v>10869875</v>
      </c>
    </row>
    <row r="73" spans="1:79" ht="12.5" x14ac:dyDescent="0.25">
      <c r="A73" s="7"/>
      <c r="B73" s="11"/>
      <c r="C73" s="11" t="s">
        <v>15</v>
      </c>
      <c r="D73" s="61">
        <v>577795</v>
      </c>
      <c r="E73" s="62">
        <v>214906</v>
      </c>
      <c r="F73" s="62">
        <v>529773</v>
      </c>
      <c r="G73" s="62"/>
      <c r="H73" s="62">
        <v>596</v>
      </c>
      <c r="I73" s="62">
        <v>95</v>
      </c>
      <c r="J73" s="62"/>
      <c r="K73" s="63">
        <f t="shared" ref="K73:K84" si="42">SUM(D73:I73)</f>
        <v>1323165</v>
      </c>
      <c r="L73" s="64">
        <v>3113690</v>
      </c>
      <c r="M73" s="62">
        <v>2395924</v>
      </c>
      <c r="N73" s="62">
        <v>2731943</v>
      </c>
      <c r="O73" s="62">
        <v>127192</v>
      </c>
      <c r="P73" s="62">
        <v>103019</v>
      </c>
      <c r="Q73" s="62">
        <v>6798</v>
      </c>
      <c r="R73" s="62">
        <v>133465</v>
      </c>
      <c r="S73" s="62">
        <v>1946</v>
      </c>
      <c r="T73" s="62">
        <v>44282</v>
      </c>
      <c r="U73" s="62">
        <v>453</v>
      </c>
      <c r="V73" s="62"/>
      <c r="W73" s="62">
        <v>21286</v>
      </c>
      <c r="X73" s="62"/>
      <c r="Y73" s="62"/>
      <c r="Z73" s="63">
        <f t="shared" ref="Z73:Z104" si="43">SUM(L73:W73)</f>
        <v>8679998</v>
      </c>
      <c r="AA73" s="62">
        <v>398553</v>
      </c>
      <c r="AB73" s="62">
        <v>120125</v>
      </c>
      <c r="AC73" s="62">
        <v>439616</v>
      </c>
      <c r="AD73" s="62"/>
      <c r="AE73" s="62"/>
      <c r="AF73" s="62"/>
      <c r="AG73" s="62"/>
      <c r="AH73" s="62"/>
      <c r="AI73" s="62"/>
      <c r="AJ73" s="62"/>
      <c r="AK73" s="62"/>
      <c r="AL73" s="63">
        <f t="shared" si="35"/>
        <v>958294</v>
      </c>
      <c r="AM73" s="119"/>
      <c r="AN73" s="113"/>
      <c r="AO73" s="113"/>
      <c r="AP73" s="63">
        <f t="shared" si="9"/>
        <v>0</v>
      </c>
      <c r="AQ73" s="46">
        <f t="shared" ref="AQ73:AQ136" si="44">K73+Z73+AL73+AP73</f>
        <v>10961457</v>
      </c>
      <c r="AR73" s="12"/>
      <c r="AS73" s="11"/>
      <c r="AT73" s="11" t="s">
        <v>15</v>
      </c>
      <c r="AU73" s="64">
        <f t="shared" ref="AU73:AU104" si="45">+L73+AA73</f>
        <v>3512243</v>
      </c>
      <c r="AV73" s="62">
        <f t="shared" ref="AV73:AV104" si="46">+M73+AB73</f>
        <v>2516049</v>
      </c>
      <c r="AW73" s="62">
        <f t="shared" ref="AW73:AW104" si="47">+N73+AC73</f>
        <v>3171559</v>
      </c>
      <c r="AX73" s="62">
        <f t="shared" si="41"/>
        <v>103019</v>
      </c>
      <c r="AY73" s="62">
        <f t="shared" si="39"/>
        <v>127192</v>
      </c>
      <c r="AZ73" s="62">
        <f t="shared" si="12"/>
        <v>6798</v>
      </c>
      <c r="BA73" s="62">
        <f t="shared" si="19"/>
        <v>133465</v>
      </c>
      <c r="BB73" s="62">
        <f t="shared" si="33"/>
        <v>1946</v>
      </c>
      <c r="BC73" s="62">
        <f t="shared" si="29"/>
        <v>44282</v>
      </c>
      <c r="BD73" s="62">
        <f t="shared" si="37"/>
        <v>453</v>
      </c>
      <c r="BE73" s="62"/>
      <c r="BF73" s="62">
        <f t="shared" si="31"/>
        <v>21286</v>
      </c>
      <c r="BG73" s="62"/>
      <c r="BH73" s="62"/>
      <c r="BI73" s="63">
        <f t="shared" si="10"/>
        <v>9638292</v>
      </c>
      <c r="BJ73" s="37"/>
      <c r="BK73" s="11"/>
      <c r="BL73" s="11" t="s">
        <v>15</v>
      </c>
      <c r="BM73" s="64">
        <f t="shared" ref="BM73:BM104" si="48">+D73+AU73</f>
        <v>4090038</v>
      </c>
      <c r="BN73" s="62">
        <f t="shared" ref="BN73:BN104" si="49">+E73+AV73</f>
        <v>2730955</v>
      </c>
      <c r="BO73" s="62">
        <f t="shared" ref="BO73:BO104" si="50">+F73+AW73</f>
        <v>3701332</v>
      </c>
      <c r="BP73" s="62">
        <f t="shared" si="16"/>
        <v>103615</v>
      </c>
      <c r="BQ73" s="62">
        <f t="shared" si="15"/>
        <v>127192</v>
      </c>
      <c r="BR73" s="62">
        <f t="shared" si="13"/>
        <v>6893</v>
      </c>
      <c r="BS73" s="62">
        <f t="shared" si="40"/>
        <v>133465</v>
      </c>
      <c r="BT73" s="62">
        <f t="shared" si="34"/>
        <v>1946</v>
      </c>
      <c r="BU73" s="62">
        <f t="shared" si="30"/>
        <v>44282</v>
      </c>
      <c r="BV73" s="62">
        <f t="shared" si="38"/>
        <v>453</v>
      </c>
      <c r="BW73" s="62"/>
      <c r="BX73" s="62">
        <f t="shared" si="32"/>
        <v>21286</v>
      </c>
      <c r="BY73" s="62"/>
      <c r="BZ73" s="62"/>
      <c r="CA73" s="63">
        <f t="shared" si="11"/>
        <v>10961457</v>
      </c>
    </row>
    <row r="74" spans="1:79" ht="12.5" x14ac:dyDescent="0.25">
      <c r="A74" s="7"/>
      <c r="B74" s="10"/>
      <c r="C74" s="11" t="s">
        <v>16</v>
      </c>
      <c r="D74" s="61">
        <v>594310</v>
      </c>
      <c r="E74" s="62">
        <v>198153</v>
      </c>
      <c r="F74" s="62">
        <v>468996</v>
      </c>
      <c r="G74" s="62"/>
      <c r="H74" s="62">
        <v>550</v>
      </c>
      <c r="I74" s="62">
        <v>102</v>
      </c>
      <c r="J74" s="62"/>
      <c r="K74" s="63">
        <f t="shared" si="42"/>
        <v>1262111</v>
      </c>
      <c r="L74" s="64">
        <v>3202695</v>
      </c>
      <c r="M74" s="62">
        <v>2388727</v>
      </c>
      <c r="N74" s="62">
        <v>2671182</v>
      </c>
      <c r="O74" s="62">
        <v>128789</v>
      </c>
      <c r="P74" s="62">
        <v>107216</v>
      </c>
      <c r="Q74" s="62">
        <v>6891</v>
      </c>
      <c r="R74" s="62">
        <v>142596</v>
      </c>
      <c r="S74" s="62">
        <v>2098</v>
      </c>
      <c r="T74" s="62">
        <v>54101</v>
      </c>
      <c r="U74" s="62">
        <v>426</v>
      </c>
      <c r="V74" s="62"/>
      <c r="W74" s="62">
        <v>22218</v>
      </c>
      <c r="X74" s="62"/>
      <c r="Y74" s="62"/>
      <c r="Z74" s="63">
        <f t="shared" si="43"/>
        <v>8726939</v>
      </c>
      <c r="AA74" s="62">
        <v>409519</v>
      </c>
      <c r="AB74" s="62">
        <v>131510</v>
      </c>
      <c r="AC74" s="62">
        <v>485838</v>
      </c>
      <c r="AD74" s="62"/>
      <c r="AE74" s="62"/>
      <c r="AF74" s="62"/>
      <c r="AG74" s="62"/>
      <c r="AH74" s="62"/>
      <c r="AI74" s="62"/>
      <c r="AJ74" s="62"/>
      <c r="AK74" s="62"/>
      <c r="AL74" s="63">
        <f t="shared" si="35"/>
        <v>1026867</v>
      </c>
      <c r="AM74" s="119"/>
      <c r="AN74" s="113"/>
      <c r="AO74" s="113"/>
      <c r="AP74" s="63">
        <f t="shared" ref="AP74:AP137" si="51">SUM(AM74:AO74)</f>
        <v>0</v>
      </c>
      <c r="AQ74" s="46">
        <f t="shared" si="44"/>
        <v>11015917</v>
      </c>
      <c r="AR74" s="12"/>
      <c r="AS74" s="10"/>
      <c r="AT74" s="11" t="s">
        <v>16</v>
      </c>
      <c r="AU74" s="64">
        <f t="shared" si="45"/>
        <v>3612214</v>
      </c>
      <c r="AV74" s="62">
        <f t="shared" si="46"/>
        <v>2520237</v>
      </c>
      <c r="AW74" s="62">
        <f t="shared" si="47"/>
        <v>3157020</v>
      </c>
      <c r="AX74" s="62">
        <f t="shared" si="41"/>
        <v>107216</v>
      </c>
      <c r="AY74" s="62">
        <f t="shared" si="39"/>
        <v>128789</v>
      </c>
      <c r="AZ74" s="62">
        <f t="shared" ref="AZ74:AZ84" si="52">+Q74</f>
        <v>6891</v>
      </c>
      <c r="BA74" s="62">
        <f t="shared" si="19"/>
        <v>142596</v>
      </c>
      <c r="BB74" s="62">
        <f t="shared" ref="BB74:BB84" si="53">+S74</f>
        <v>2098</v>
      </c>
      <c r="BC74" s="62">
        <f t="shared" ref="BC74:BC84" si="54">+T74</f>
        <v>54101</v>
      </c>
      <c r="BD74" s="62">
        <f t="shared" ref="BD74:BD79" si="55">+U74</f>
        <v>426</v>
      </c>
      <c r="BE74" s="62"/>
      <c r="BF74" s="62">
        <f t="shared" ref="BF74:BF84" si="56">+W74</f>
        <v>22218</v>
      </c>
      <c r="BG74" s="62"/>
      <c r="BH74" s="62"/>
      <c r="BI74" s="63">
        <f t="shared" ref="BI74:BI90" si="57">SUM(AU74:BF74)</f>
        <v>9753806</v>
      </c>
      <c r="BJ74" s="37"/>
      <c r="BK74" s="10"/>
      <c r="BL74" s="11" t="s">
        <v>16</v>
      </c>
      <c r="BM74" s="64">
        <f t="shared" si="48"/>
        <v>4206524</v>
      </c>
      <c r="BN74" s="62">
        <f t="shared" si="49"/>
        <v>2718390</v>
      </c>
      <c r="BO74" s="62">
        <f t="shared" si="50"/>
        <v>3626016</v>
      </c>
      <c r="BP74" s="62">
        <f t="shared" si="16"/>
        <v>107766</v>
      </c>
      <c r="BQ74" s="62">
        <f t="shared" si="15"/>
        <v>128789</v>
      </c>
      <c r="BR74" s="62">
        <f t="shared" si="13"/>
        <v>6993</v>
      </c>
      <c r="BS74" s="62">
        <f t="shared" si="40"/>
        <v>142596</v>
      </c>
      <c r="BT74" s="62">
        <f t="shared" si="34"/>
        <v>2098</v>
      </c>
      <c r="BU74" s="62">
        <f t="shared" si="30"/>
        <v>54101</v>
      </c>
      <c r="BV74" s="62">
        <f t="shared" si="38"/>
        <v>426</v>
      </c>
      <c r="BW74" s="62"/>
      <c r="BX74" s="62">
        <f t="shared" si="32"/>
        <v>22218</v>
      </c>
      <c r="BY74" s="62"/>
      <c r="BZ74" s="62"/>
      <c r="CA74" s="63">
        <f t="shared" ref="CA74:CA129" si="58">SUM(BM74:BX74)</f>
        <v>11015917</v>
      </c>
    </row>
    <row r="75" spans="1:79" ht="12.5" x14ac:dyDescent="0.25">
      <c r="A75" s="7"/>
      <c r="B75" s="10"/>
      <c r="C75" s="11" t="s">
        <v>17</v>
      </c>
      <c r="D75" s="61">
        <v>566745</v>
      </c>
      <c r="E75" s="62">
        <v>159266</v>
      </c>
      <c r="F75" s="62">
        <v>387314</v>
      </c>
      <c r="G75" s="62"/>
      <c r="H75" s="62">
        <v>519</v>
      </c>
      <c r="I75" s="62">
        <v>95</v>
      </c>
      <c r="J75" s="62"/>
      <c r="K75" s="63">
        <f t="shared" si="42"/>
        <v>1113939</v>
      </c>
      <c r="L75" s="64">
        <v>3093164</v>
      </c>
      <c r="M75" s="62">
        <v>2333636</v>
      </c>
      <c r="N75" s="62">
        <v>2608902</v>
      </c>
      <c r="O75" s="62">
        <v>132759</v>
      </c>
      <c r="P75" s="62">
        <v>109588</v>
      </c>
      <c r="Q75" s="62">
        <v>7191</v>
      </c>
      <c r="R75" s="62">
        <v>146658</v>
      </c>
      <c r="S75" s="62">
        <v>1881</v>
      </c>
      <c r="T75" s="62">
        <v>44334</v>
      </c>
      <c r="U75" s="62">
        <v>373</v>
      </c>
      <c r="V75" s="62"/>
      <c r="W75" s="62">
        <v>23241</v>
      </c>
      <c r="X75" s="62"/>
      <c r="Y75" s="62"/>
      <c r="Z75" s="63">
        <f t="shared" si="43"/>
        <v>8501727</v>
      </c>
      <c r="AA75" s="62">
        <v>442789</v>
      </c>
      <c r="AB75" s="62">
        <v>143338</v>
      </c>
      <c r="AC75" s="62">
        <v>516612</v>
      </c>
      <c r="AD75" s="62"/>
      <c r="AE75" s="62"/>
      <c r="AF75" s="62"/>
      <c r="AG75" s="62"/>
      <c r="AH75" s="62"/>
      <c r="AI75" s="62"/>
      <c r="AJ75" s="62"/>
      <c r="AK75" s="62"/>
      <c r="AL75" s="63">
        <f t="shared" si="35"/>
        <v>1102739</v>
      </c>
      <c r="AM75" s="119"/>
      <c r="AN75" s="113"/>
      <c r="AO75" s="113"/>
      <c r="AP75" s="63">
        <f t="shared" si="51"/>
        <v>0</v>
      </c>
      <c r="AQ75" s="46">
        <f t="shared" si="44"/>
        <v>10718405</v>
      </c>
      <c r="AR75" s="12"/>
      <c r="AS75" s="10"/>
      <c r="AT75" s="11" t="s">
        <v>17</v>
      </c>
      <c r="AU75" s="64">
        <f t="shared" si="45"/>
        <v>3535953</v>
      </c>
      <c r="AV75" s="62">
        <f t="shared" si="46"/>
        <v>2476974</v>
      </c>
      <c r="AW75" s="62">
        <f t="shared" si="47"/>
        <v>3125514</v>
      </c>
      <c r="AX75" s="62">
        <f t="shared" si="41"/>
        <v>109588</v>
      </c>
      <c r="AY75" s="62">
        <f t="shared" si="39"/>
        <v>132759</v>
      </c>
      <c r="AZ75" s="62">
        <f t="shared" si="52"/>
        <v>7191</v>
      </c>
      <c r="BA75" s="62">
        <f t="shared" si="19"/>
        <v>146658</v>
      </c>
      <c r="BB75" s="62">
        <f t="shared" si="53"/>
        <v>1881</v>
      </c>
      <c r="BC75" s="62">
        <f t="shared" si="54"/>
        <v>44334</v>
      </c>
      <c r="BD75" s="62">
        <f t="shared" si="55"/>
        <v>373</v>
      </c>
      <c r="BE75" s="62"/>
      <c r="BF75" s="62">
        <f t="shared" si="56"/>
        <v>23241</v>
      </c>
      <c r="BG75" s="62"/>
      <c r="BH75" s="62"/>
      <c r="BI75" s="63">
        <f t="shared" si="57"/>
        <v>9604466</v>
      </c>
      <c r="BJ75" s="37"/>
      <c r="BK75" s="10"/>
      <c r="BL75" s="11" t="s">
        <v>17</v>
      </c>
      <c r="BM75" s="64">
        <f t="shared" si="48"/>
        <v>4102698</v>
      </c>
      <c r="BN75" s="62">
        <f t="shared" si="49"/>
        <v>2636240</v>
      </c>
      <c r="BO75" s="62">
        <f t="shared" si="50"/>
        <v>3512828</v>
      </c>
      <c r="BP75" s="62">
        <f t="shared" si="16"/>
        <v>110107</v>
      </c>
      <c r="BQ75" s="62">
        <f t="shared" si="15"/>
        <v>132759</v>
      </c>
      <c r="BR75" s="62">
        <f t="shared" si="13"/>
        <v>7286</v>
      </c>
      <c r="BS75" s="62">
        <f t="shared" si="40"/>
        <v>146658</v>
      </c>
      <c r="BT75" s="62">
        <f t="shared" si="34"/>
        <v>1881</v>
      </c>
      <c r="BU75" s="62">
        <f t="shared" si="30"/>
        <v>44334</v>
      </c>
      <c r="BV75" s="62">
        <f t="shared" si="38"/>
        <v>373</v>
      </c>
      <c r="BW75" s="62"/>
      <c r="BX75" s="62">
        <f t="shared" si="32"/>
        <v>23241</v>
      </c>
      <c r="BY75" s="62"/>
      <c r="BZ75" s="62"/>
      <c r="CA75" s="63">
        <f t="shared" si="58"/>
        <v>10718405</v>
      </c>
    </row>
    <row r="76" spans="1:79" ht="12.5" x14ac:dyDescent="0.25">
      <c r="A76" s="7"/>
      <c r="B76" s="11"/>
      <c r="C76" s="11" t="s">
        <v>18</v>
      </c>
      <c r="D76" s="61">
        <v>561314</v>
      </c>
      <c r="E76" s="62">
        <v>178661</v>
      </c>
      <c r="F76" s="62">
        <v>329543</v>
      </c>
      <c r="G76" s="62"/>
      <c r="H76" s="62">
        <v>527</v>
      </c>
      <c r="I76" s="62">
        <v>100</v>
      </c>
      <c r="J76" s="62"/>
      <c r="K76" s="63">
        <f t="shared" si="42"/>
        <v>1070145</v>
      </c>
      <c r="L76" s="64">
        <v>3062691</v>
      </c>
      <c r="M76" s="62">
        <v>2473766</v>
      </c>
      <c r="N76" s="62">
        <v>2713552</v>
      </c>
      <c r="O76" s="62">
        <v>140009</v>
      </c>
      <c r="P76" s="62">
        <v>113743</v>
      </c>
      <c r="Q76" s="62">
        <v>7471</v>
      </c>
      <c r="R76" s="62">
        <v>186172</v>
      </c>
      <c r="S76" s="62">
        <v>1741</v>
      </c>
      <c r="T76" s="62">
        <v>45464</v>
      </c>
      <c r="U76" s="62">
        <v>348</v>
      </c>
      <c r="V76" s="62">
        <v>2753</v>
      </c>
      <c r="W76" s="62">
        <v>23660</v>
      </c>
      <c r="X76" s="62"/>
      <c r="Y76" s="62"/>
      <c r="Z76" s="63">
        <f t="shared" si="43"/>
        <v>8771370</v>
      </c>
      <c r="AA76" s="62">
        <v>471295</v>
      </c>
      <c r="AB76" s="62">
        <v>162103</v>
      </c>
      <c r="AC76" s="62">
        <v>548194</v>
      </c>
      <c r="AD76" s="62"/>
      <c r="AE76" s="62"/>
      <c r="AF76" s="62"/>
      <c r="AG76" s="62"/>
      <c r="AH76" s="62"/>
      <c r="AI76" s="62"/>
      <c r="AJ76" s="62"/>
      <c r="AK76" s="62"/>
      <c r="AL76" s="63">
        <f t="shared" si="35"/>
        <v>1181592</v>
      </c>
      <c r="AM76" s="119"/>
      <c r="AN76" s="113"/>
      <c r="AO76" s="113"/>
      <c r="AP76" s="63">
        <f t="shared" si="51"/>
        <v>0</v>
      </c>
      <c r="AQ76" s="46">
        <f t="shared" si="44"/>
        <v>11023107</v>
      </c>
      <c r="AR76" s="12"/>
      <c r="AS76" s="11"/>
      <c r="AT76" s="11" t="s">
        <v>18</v>
      </c>
      <c r="AU76" s="64">
        <f t="shared" si="45"/>
        <v>3533986</v>
      </c>
      <c r="AV76" s="62">
        <f t="shared" si="46"/>
        <v>2635869</v>
      </c>
      <c r="AW76" s="62">
        <f t="shared" si="47"/>
        <v>3261746</v>
      </c>
      <c r="AX76" s="62">
        <f t="shared" si="41"/>
        <v>113743</v>
      </c>
      <c r="AY76" s="62">
        <f t="shared" si="39"/>
        <v>140009</v>
      </c>
      <c r="AZ76" s="62">
        <f t="shared" si="52"/>
        <v>7471</v>
      </c>
      <c r="BA76" s="62">
        <f t="shared" si="19"/>
        <v>186172</v>
      </c>
      <c r="BB76" s="62">
        <f t="shared" si="53"/>
        <v>1741</v>
      </c>
      <c r="BC76" s="62">
        <f t="shared" si="54"/>
        <v>45464</v>
      </c>
      <c r="BD76" s="62">
        <f t="shared" si="55"/>
        <v>348</v>
      </c>
      <c r="BE76" s="62">
        <f t="shared" ref="BE76:BE84" si="59">+V76</f>
        <v>2753</v>
      </c>
      <c r="BF76" s="62">
        <f t="shared" si="56"/>
        <v>23660</v>
      </c>
      <c r="BG76" s="62"/>
      <c r="BH76" s="62"/>
      <c r="BI76" s="63">
        <f t="shared" si="57"/>
        <v>9952962</v>
      </c>
      <c r="BJ76" s="37"/>
      <c r="BK76" s="11"/>
      <c r="BL76" s="11" t="s">
        <v>18</v>
      </c>
      <c r="BM76" s="64">
        <f t="shared" si="48"/>
        <v>4095300</v>
      </c>
      <c r="BN76" s="62">
        <f t="shared" si="49"/>
        <v>2814530</v>
      </c>
      <c r="BO76" s="62">
        <f t="shared" si="50"/>
        <v>3591289</v>
      </c>
      <c r="BP76" s="62">
        <f t="shared" si="16"/>
        <v>114270</v>
      </c>
      <c r="BQ76" s="62">
        <f t="shared" si="15"/>
        <v>140009</v>
      </c>
      <c r="BR76" s="62">
        <f t="shared" si="13"/>
        <v>7571</v>
      </c>
      <c r="BS76" s="62">
        <f t="shared" si="40"/>
        <v>186172</v>
      </c>
      <c r="BT76" s="62">
        <f t="shared" si="34"/>
        <v>1741</v>
      </c>
      <c r="BU76" s="62">
        <f t="shared" si="30"/>
        <v>45464</v>
      </c>
      <c r="BV76" s="62">
        <f t="shared" si="38"/>
        <v>348</v>
      </c>
      <c r="BW76" s="62">
        <f t="shared" ref="BW76:BW107" si="60">BE76</f>
        <v>2753</v>
      </c>
      <c r="BX76" s="62">
        <f t="shared" si="32"/>
        <v>23660</v>
      </c>
      <c r="BY76" s="62"/>
      <c r="BZ76" s="62"/>
      <c r="CA76" s="63">
        <f t="shared" si="58"/>
        <v>11023107</v>
      </c>
    </row>
    <row r="77" spans="1:79" ht="12.5" x14ac:dyDescent="0.25">
      <c r="A77" s="7"/>
      <c r="B77" s="10"/>
      <c r="C77" s="11" t="s">
        <v>19</v>
      </c>
      <c r="D77" s="61">
        <v>654939</v>
      </c>
      <c r="E77" s="62">
        <v>178620</v>
      </c>
      <c r="F77" s="62">
        <v>304823</v>
      </c>
      <c r="G77" s="62"/>
      <c r="H77" s="62">
        <v>266</v>
      </c>
      <c r="I77" s="62">
        <v>98</v>
      </c>
      <c r="J77" s="62"/>
      <c r="K77" s="63">
        <f t="shared" si="42"/>
        <v>1138746</v>
      </c>
      <c r="L77" s="64">
        <v>2843034</v>
      </c>
      <c r="M77" s="62">
        <v>2506094</v>
      </c>
      <c r="N77" s="62">
        <v>2710002</v>
      </c>
      <c r="O77" s="62">
        <v>150154</v>
      </c>
      <c r="P77" s="62">
        <v>103596</v>
      </c>
      <c r="Q77" s="62">
        <v>7635</v>
      </c>
      <c r="R77" s="62">
        <v>219768</v>
      </c>
      <c r="S77" s="62">
        <v>1421</v>
      </c>
      <c r="T77" s="62">
        <v>47471</v>
      </c>
      <c r="U77" s="62">
        <v>325</v>
      </c>
      <c r="V77" s="62">
        <v>3504</v>
      </c>
      <c r="W77" s="62">
        <v>23077</v>
      </c>
      <c r="X77" s="62"/>
      <c r="Y77" s="62"/>
      <c r="Z77" s="63">
        <f t="shared" si="43"/>
        <v>8616081</v>
      </c>
      <c r="AA77" s="62">
        <v>555868</v>
      </c>
      <c r="AB77" s="62">
        <v>170005</v>
      </c>
      <c r="AC77" s="62">
        <v>578357</v>
      </c>
      <c r="AD77" s="62"/>
      <c r="AE77" s="62">
        <v>13758</v>
      </c>
      <c r="AF77" s="62"/>
      <c r="AG77" s="62"/>
      <c r="AH77" s="62"/>
      <c r="AI77" s="62"/>
      <c r="AJ77" s="62"/>
      <c r="AK77" s="62"/>
      <c r="AL77" s="63">
        <f t="shared" si="35"/>
        <v>1317988</v>
      </c>
      <c r="AM77" s="119"/>
      <c r="AN77" s="113"/>
      <c r="AO77" s="113"/>
      <c r="AP77" s="63">
        <f t="shared" si="51"/>
        <v>0</v>
      </c>
      <c r="AQ77" s="46">
        <f t="shared" si="44"/>
        <v>11072815</v>
      </c>
      <c r="AR77" s="12"/>
      <c r="AS77" s="10"/>
      <c r="AT77" s="11" t="s">
        <v>19</v>
      </c>
      <c r="AU77" s="64">
        <f t="shared" si="45"/>
        <v>3398902</v>
      </c>
      <c r="AV77" s="62">
        <f t="shared" si="46"/>
        <v>2676099</v>
      </c>
      <c r="AW77" s="62">
        <f t="shared" si="47"/>
        <v>3288359</v>
      </c>
      <c r="AX77" s="62">
        <f t="shared" si="41"/>
        <v>117354</v>
      </c>
      <c r="AY77" s="62">
        <f t="shared" si="39"/>
        <v>150154</v>
      </c>
      <c r="AZ77" s="62">
        <f t="shared" si="52"/>
        <v>7635</v>
      </c>
      <c r="BA77" s="62">
        <f t="shared" si="19"/>
        <v>219768</v>
      </c>
      <c r="BB77" s="62">
        <f t="shared" si="53"/>
        <v>1421</v>
      </c>
      <c r="BC77" s="62">
        <f t="shared" si="54"/>
        <v>47471</v>
      </c>
      <c r="BD77" s="62">
        <f t="shared" si="55"/>
        <v>325</v>
      </c>
      <c r="BE77" s="62">
        <f t="shared" si="59"/>
        <v>3504</v>
      </c>
      <c r="BF77" s="62">
        <f t="shared" si="56"/>
        <v>23077</v>
      </c>
      <c r="BG77" s="62"/>
      <c r="BH77" s="62"/>
      <c r="BI77" s="63">
        <f t="shared" si="57"/>
        <v>9934069</v>
      </c>
      <c r="BJ77" s="37"/>
      <c r="BK77" s="10"/>
      <c r="BL77" s="11" t="s">
        <v>19</v>
      </c>
      <c r="BM77" s="64">
        <f t="shared" si="48"/>
        <v>4053841</v>
      </c>
      <c r="BN77" s="62">
        <f t="shared" si="49"/>
        <v>2854719</v>
      </c>
      <c r="BO77" s="62">
        <f t="shared" si="50"/>
        <v>3593182</v>
      </c>
      <c r="BP77" s="62">
        <f t="shared" si="16"/>
        <v>117620</v>
      </c>
      <c r="BQ77" s="62">
        <f t="shared" si="15"/>
        <v>150154</v>
      </c>
      <c r="BR77" s="62">
        <f t="shared" si="13"/>
        <v>7733</v>
      </c>
      <c r="BS77" s="62">
        <f t="shared" si="40"/>
        <v>219768</v>
      </c>
      <c r="BT77" s="62">
        <f t="shared" si="34"/>
        <v>1421</v>
      </c>
      <c r="BU77" s="62">
        <f t="shared" si="30"/>
        <v>47471</v>
      </c>
      <c r="BV77" s="62">
        <f t="shared" si="38"/>
        <v>325</v>
      </c>
      <c r="BW77" s="62">
        <f t="shared" si="60"/>
        <v>3504</v>
      </c>
      <c r="BX77" s="62">
        <f t="shared" si="32"/>
        <v>23077</v>
      </c>
      <c r="BY77" s="62"/>
      <c r="BZ77" s="62"/>
      <c r="CA77" s="63">
        <f t="shared" si="58"/>
        <v>11072815</v>
      </c>
    </row>
    <row r="78" spans="1:79" ht="12.5" x14ac:dyDescent="0.25">
      <c r="A78" s="7"/>
      <c r="B78" s="10"/>
      <c r="C78" s="11" t="s">
        <v>20</v>
      </c>
      <c r="D78" s="61">
        <v>670450</v>
      </c>
      <c r="E78" s="62">
        <v>170824</v>
      </c>
      <c r="F78" s="62">
        <v>239690</v>
      </c>
      <c r="G78" s="62"/>
      <c r="H78" s="62">
        <v>262</v>
      </c>
      <c r="I78" s="62">
        <v>92</v>
      </c>
      <c r="J78" s="62"/>
      <c r="K78" s="63">
        <f t="shared" si="42"/>
        <v>1081318</v>
      </c>
      <c r="L78" s="64">
        <v>2910399</v>
      </c>
      <c r="M78" s="62">
        <v>2501618</v>
      </c>
      <c r="N78" s="62">
        <v>2702266</v>
      </c>
      <c r="O78" s="62">
        <v>156723</v>
      </c>
      <c r="P78" s="62">
        <v>102444</v>
      </c>
      <c r="Q78" s="62">
        <v>7690</v>
      </c>
      <c r="R78" s="62">
        <v>226966</v>
      </c>
      <c r="S78" s="62">
        <v>1272</v>
      </c>
      <c r="T78" s="62">
        <v>48201</v>
      </c>
      <c r="U78" s="62">
        <v>290</v>
      </c>
      <c r="V78" s="62">
        <v>4142</v>
      </c>
      <c r="W78" s="62">
        <v>23586</v>
      </c>
      <c r="X78" s="62"/>
      <c r="Y78" s="62"/>
      <c r="Z78" s="63">
        <f t="shared" si="43"/>
        <v>8685597</v>
      </c>
      <c r="AA78" s="62">
        <v>643366</v>
      </c>
      <c r="AB78" s="62">
        <v>188639</v>
      </c>
      <c r="AC78" s="62">
        <v>640675</v>
      </c>
      <c r="AD78" s="62"/>
      <c r="AE78" s="62">
        <v>13600</v>
      </c>
      <c r="AF78" s="62"/>
      <c r="AG78" s="62"/>
      <c r="AH78" s="62"/>
      <c r="AI78" s="62"/>
      <c r="AJ78" s="62"/>
      <c r="AK78" s="62"/>
      <c r="AL78" s="63">
        <f t="shared" si="35"/>
        <v>1486280</v>
      </c>
      <c r="AM78" s="119"/>
      <c r="AN78" s="113"/>
      <c r="AO78" s="113"/>
      <c r="AP78" s="63">
        <f t="shared" si="51"/>
        <v>0</v>
      </c>
      <c r="AQ78" s="46">
        <f t="shared" si="44"/>
        <v>11253195</v>
      </c>
      <c r="AR78" s="12"/>
      <c r="AS78" s="10"/>
      <c r="AT78" s="11" t="s">
        <v>20</v>
      </c>
      <c r="AU78" s="64">
        <f t="shared" si="45"/>
        <v>3553765</v>
      </c>
      <c r="AV78" s="62">
        <f t="shared" si="46"/>
        <v>2690257</v>
      </c>
      <c r="AW78" s="62">
        <f t="shared" si="47"/>
        <v>3342941</v>
      </c>
      <c r="AX78" s="62">
        <f t="shared" si="41"/>
        <v>116044</v>
      </c>
      <c r="AY78" s="62">
        <f t="shared" si="39"/>
        <v>156723</v>
      </c>
      <c r="AZ78" s="62">
        <f t="shared" si="52"/>
        <v>7690</v>
      </c>
      <c r="BA78" s="62">
        <f t="shared" si="19"/>
        <v>226966</v>
      </c>
      <c r="BB78" s="62">
        <f t="shared" si="53"/>
        <v>1272</v>
      </c>
      <c r="BC78" s="62">
        <f t="shared" si="54"/>
        <v>48201</v>
      </c>
      <c r="BD78" s="62">
        <f t="shared" si="55"/>
        <v>290</v>
      </c>
      <c r="BE78" s="62">
        <f t="shared" si="59"/>
        <v>4142</v>
      </c>
      <c r="BF78" s="62">
        <f t="shared" si="56"/>
        <v>23586</v>
      </c>
      <c r="BG78" s="62"/>
      <c r="BH78" s="62"/>
      <c r="BI78" s="63">
        <f t="shared" si="57"/>
        <v>10171877</v>
      </c>
      <c r="BJ78" s="37"/>
      <c r="BK78" s="10"/>
      <c r="BL78" s="11" t="s">
        <v>20</v>
      </c>
      <c r="BM78" s="64">
        <f t="shared" si="48"/>
        <v>4224215</v>
      </c>
      <c r="BN78" s="62">
        <f t="shared" si="49"/>
        <v>2861081</v>
      </c>
      <c r="BO78" s="62">
        <f t="shared" si="50"/>
        <v>3582631</v>
      </c>
      <c r="BP78" s="62">
        <f t="shared" si="16"/>
        <v>116306</v>
      </c>
      <c r="BQ78" s="62">
        <f t="shared" si="15"/>
        <v>156723</v>
      </c>
      <c r="BR78" s="62">
        <f t="shared" si="13"/>
        <v>7782</v>
      </c>
      <c r="BS78" s="62">
        <f t="shared" si="40"/>
        <v>226966</v>
      </c>
      <c r="BT78" s="62">
        <f t="shared" si="34"/>
        <v>1272</v>
      </c>
      <c r="BU78" s="62">
        <f t="shared" si="30"/>
        <v>48201</v>
      </c>
      <c r="BV78" s="62">
        <f t="shared" si="38"/>
        <v>290</v>
      </c>
      <c r="BW78" s="62">
        <f t="shared" si="60"/>
        <v>4142</v>
      </c>
      <c r="BX78" s="62">
        <f t="shared" si="32"/>
        <v>23586</v>
      </c>
      <c r="BY78" s="62"/>
      <c r="BZ78" s="62"/>
      <c r="CA78" s="63">
        <f t="shared" si="58"/>
        <v>11253195</v>
      </c>
    </row>
    <row r="79" spans="1:79" ht="12.5" x14ac:dyDescent="0.25">
      <c r="A79" s="7"/>
      <c r="B79" s="11"/>
      <c r="C79" s="11" t="s">
        <v>21</v>
      </c>
      <c r="D79" s="61">
        <v>510517</v>
      </c>
      <c r="E79" s="62">
        <v>165797</v>
      </c>
      <c r="F79" s="62">
        <v>188054</v>
      </c>
      <c r="G79" s="62"/>
      <c r="H79" s="62">
        <v>452</v>
      </c>
      <c r="I79" s="62">
        <v>100</v>
      </c>
      <c r="J79" s="62"/>
      <c r="K79" s="63">
        <f t="shared" si="42"/>
        <v>864920</v>
      </c>
      <c r="L79" s="64">
        <v>2929217</v>
      </c>
      <c r="M79" s="62">
        <v>2494304</v>
      </c>
      <c r="N79" s="62">
        <v>2466703</v>
      </c>
      <c r="O79" s="62">
        <v>159177</v>
      </c>
      <c r="P79" s="62">
        <v>47692</v>
      </c>
      <c r="Q79" s="62">
        <v>7926</v>
      </c>
      <c r="R79" s="62">
        <v>294139</v>
      </c>
      <c r="S79" s="62">
        <v>1272</v>
      </c>
      <c r="T79" s="62">
        <v>48270</v>
      </c>
      <c r="U79" s="62">
        <v>274</v>
      </c>
      <c r="V79" s="62">
        <v>5647</v>
      </c>
      <c r="W79" s="62">
        <v>24885</v>
      </c>
      <c r="X79" s="62"/>
      <c r="Y79" s="62"/>
      <c r="Z79" s="63">
        <f t="shared" si="43"/>
        <v>8479506</v>
      </c>
      <c r="AA79" s="62">
        <v>649197</v>
      </c>
      <c r="AB79" s="62">
        <v>240538</v>
      </c>
      <c r="AC79" s="62">
        <v>849894</v>
      </c>
      <c r="AD79" s="62"/>
      <c r="AE79" s="62">
        <v>67537</v>
      </c>
      <c r="AF79" s="62"/>
      <c r="AG79" s="62"/>
      <c r="AH79" s="62"/>
      <c r="AI79" s="62"/>
      <c r="AJ79" s="62"/>
      <c r="AK79" s="62"/>
      <c r="AL79" s="63">
        <f t="shared" si="35"/>
        <v>1807166</v>
      </c>
      <c r="AM79" s="119"/>
      <c r="AN79" s="113"/>
      <c r="AO79" s="113"/>
      <c r="AP79" s="63">
        <f t="shared" si="51"/>
        <v>0</v>
      </c>
      <c r="AQ79" s="46">
        <f t="shared" si="44"/>
        <v>11151592</v>
      </c>
      <c r="AR79" s="12"/>
      <c r="AS79" s="11"/>
      <c r="AT79" s="11" t="s">
        <v>21</v>
      </c>
      <c r="AU79" s="64">
        <f t="shared" si="45"/>
        <v>3578414</v>
      </c>
      <c r="AV79" s="62">
        <f t="shared" si="46"/>
        <v>2734842</v>
      </c>
      <c r="AW79" s="62">
        <f t="shared" si="47"/>
        <v>3316597</v>
      </c>
      <c r="AX79" s="62">
        <f t="shared" si="41"/>
        <v>115229</v>
      </c>
      <c r="AY79" s="62">
        <f t="shared" si="39"/>
        <v>159177</v>
      </c>
      <c r="AZ79" s="62">
        <f t="shared" si="52"/>
        <v>7926</v>
      </c>
      <c r="BA79" s="62">
        <f t="shared" si="19"/>
        <v>294139</v>
      </c>
      <c r="BB79" s="62">
        <f t="shared" si="53"/>
        <v>1272</v>
      </c>
      <c r="BC79" s="62">
        <f t="shared" si="54"/>
        <v>48270</v>
      </c>
      <c r="BD79" s="62">
        <f t="shared" si="55"/>
        <v>274</v>
      </c>
      <c r="BE79" s="62">
        <f t="shared" si="59"/>
        <v>5647</v>
      </c>
      <c r="BF79" s="62">
        <f t="shared" si="56"/>
        <v>24885</v>
      </c>
      <c r="BG79" s="62"/>
      <c r="BH79" s="62"/>
      <c r="BI79" s="63">
        <f t="shared" si="57"/>
        <v>10286672</v>
      </c>
      <c r="BJ79" s="37"/>
      <c r="BK79" s="11"/>
      <c r="BL79" s="11" t="s">
        <v>21</v>
      </c>
      <c r="BM79" s="64">
        <f t="shared" si="48"/>
        <v>4088931</v>
      </c>
      <c r="BN79" s="62">
        <f t="shared" si="49"/>
        <v>2900639</v>
      </c>
      <c r="BO79" s="62">
        <f t="shared" si="50"/>
        <v>3504651</v>
      </c>
      <c r="BP79" s="62">
        <f t="shared" si="16"/>
        <v>115681</v>
      </c>
      <c r="BQ79" s="62">
        <f t="shared" si="15"/>
        <v>159177</v>
      </c>
      <c r="BR79" s="62">
        <f t="shared" si="13"/>
        <v>8026</v>
      </c>
      <c r="BS79" s="62">
        <f t="shared" si="40"/>
        <v>294139</v>
      </c>
      <c r="BT79" s="62">
        <f t="shared" si="34"/>
        <v>1272</v>
      </c>
      <c r="BU79" s="62">
        <f t="shared" si="30"/>
        <v>48270</v>
      </c>
      <c r="BV79" s="62">
        <f t="shared" si="38"/>
        <v>274</v>
      </c>
      <c r="BW79" s="62">
        <f t="shared" si="60"/>
        <v>5647</v>
      </c>
      <c r="BX79" s="62">
        <f t="shared" si="32"/>
        <v>24885</v>
      </c>
      <c r="BY79" s="62"/>
      <c r="BZ79" s="62"/>
      <c r="CA79" s="63">
        <f t="shared" si="58"/>
        <v>11151592</v>
      </c>
    </row>
    <row r="80" spans="1:79" ht="12.5" x14ac:dyDescent="0.25">
      <c r="A80" s="7"/>
      <c r="B80" s="10"/>
      <c r="C80" s="11" t="s">
        <v>22</v>
      </c>
      <c r="D80" s="61">
        <v>509331</v>
      </c>
      <c r="E80" s="62">
        <v>152027</v>
      </c>
      <c r="F80" s="62">
        <v>163204</v>
      </c>
      <c r="G80" s="62"/>
      <c r="H80" s="62">
        <v>412</v>
      </c>
      <c r="I80" s="62">
        <v>106</v>
      </c>
      <c r="J80" s="62"/>
      <c r="K80" s="63">
        <f t="shared" si="42"/>
        <v>825080</v>
      </c>
      <c r="L80" s="64">
        <v>2922396</v>
      </c>
      <c r="M80" s="62">
        <v>2400803</v>
      </c>
      <c r="N80" s="62">
        <v>2313313</v>
      </c>
      <c r="O80" s="62">
        <v>159570</v>
      </c>
      <c r="P80" s="62">
        <v>47518</v>
      </c>
      <c r="Q80" s="62">
        <v>7914</v>
      </c>
      <c r="R80" s="62">
        <v>314437</v>
      </c>
      <c r="S80" s="62">
        <v>1097</v>
      </c>
      <c r="T80" s="62">
        <v>46838</v>
      </c>
      <c r="U80" s="62"/>
      <c r="V80" s="62">
        <v>6840</v>
      </c>
      <c r="W80" s="62">
        <v>26565</v>
      </c>
      <c r="X80" s="62"/>
      <c r="Y80" s="62"/>
      <c r="Z80" s="63">
        <f t="shared" si="43"/>
        <v>8247291</v>
      </c>
      <c r="AA80" s="62">
        <v>647684</v>
      </c>
      <c r="AB80" s="62">
        <v>255133</v>
      </c>
      <c r="AC80" s="62">
        <v>951100</v>
      </c>
      <c r="AD80" s="62"/>
      <c r="AE80" s="62">
        <v>68263</v>
      </c>
      <c r="AF80" s="62"/>
      <c r="AG80" s="62">
        <v>115866</v>
      </c>
      <c r="AH80" s="62"/>
      <c r="AI80" s="62"/>
      <c r="AJ80" s="62"/>
      <c r="AK80" s="62"/>
      <c r="AL80" s="63">
        <f t="shared" si="35"/>
        <v>2038046</v>
      </c>
      <c r="AM80" s="119"/>
      <c r="AN80" s="113"/>
      <c r="AO80" s="113"/>
      <c r="AP80" s="63">
        <f t="shared" si="51"/>
        <v>0</v>
      </c>
      <c r="AQ80" s="46">
        <f t="shared" si="44"/>
        <v>11110417</v>
      </c>
      <c r="AR80" s="12"/>
      <c r="AS80" s="10"/>
      <c r="AT80" s="11" t="s">
        <v>22</v>
      </c>
      <c r="AU80" s="64">
        <f t="shared" si="45"/>
        <v>3570080</v>
      </c>
      <c r="AV80" s="62">
        <f t="shared" si="46"/>
        <v>2655936</v>
      </c>
      <c r="AW80" s="62">
        <f t="shared" si="47"/>
        <v>3264413</v>
      </c>
      <c r="AX80" s="62">
        <f t="shared" si="41"/>
        <v>115781</v>
      </c>
      <c r="AY80" s="62">
        <f t="shared" si="39"/>
        <v>159570</v>
      </c>
      <c r="AZ80" s="62">
        <f t="shared" si="52"/>
        <v>7914</v>
      </c>
      <c r="BA80" s="62">
        <f t="shared" si="19"/>
        <v>430303</v>
      </c>
      <c r="BB80" s="62">
        <f t="shared" si="53"/>
        <v>1097</v>
      </c>
      <c r="BC80" s="62">
        <f t="shared" si="54"/>
        <v>46838</v>
      </c>
      <c r="BD80" s="62"/>
      <c r="BE80" s="62">
        <f t="shared" si="59"/>
        <v>6840</v>
      </c>
      <c r="BF80" s="62">
        <f t="shared" si="56"/>
        <v>26565</v>
      </c>
      <c r="BG80" s="62"/>
      <c r="BH80" s="62"/>
      <c r="BI80" s="63">
        <f t="shared" si="57"/>
        <v>10285337</v>
      </c>
      <c r="BJ80" s="37"/>
      <c r="BK80" s="10"/>
      <c r="BL80" s="11" t="s">
        <v>22</v>
      </c>
      <c r="BM80" s="64">
        <f t="shared" si="48"/>
        <v>4079411</v>
      </c>
      <c r="BN80" s="62">
        <f t="shared" si="49"/>
        <v>2807963</v>
      </c>
      <c r="BO80" s="62">
        <f t="shared" si="50"/>
        <v>3427617</v>
      </c>
      <c r="BP80" s="62">
        <f t="shared" si="16"/>
        <v>116193</v>
      </c>
      <c r="BQ80" s="62">
        <f t="shared" si="15"/>
        <v>159570</v>
      </c>
      <c r="BR80" s="62">
        <f t="shared" si="13"/>
        <v>8020</v>
      </c>
      <c r="BS80" s="62">
        <f t="shared" si="40"/>
        <v>430303</v>
      </c>
      <c r="BT80" s="62">
        <f t="shared" si="34"/>
        <v>1097</v>
      </c>
      <c r="BU80" s="62">
        <f t="shared" si="30"/>
        <v>46838</v>
      </c>
      <c r="BV80" s="62"/>
      <c r="BW80" s="62">
        <f t="shared" si="60"/>
        <v>6840</v>
      </c>
      <c r="BX80" s="62">
        <f t="shared" si="32"/>
        <v>26565</v>
      </c>
      <c r="BY80" s="62"/>
      <c r="BZ80" s="62"/>
      <c r="CA80" s="63">
        <f t="shared" si="58"/>
        <v>11110417</v>
      </c>
    </row>
    <row r="81" spans="1:79" ht="13" thickBot="1" x14ac:dyDescent="0.3">
      <c r="A81" s="7"/>
      <c r="B81" s="14"/>
      <c r="C81" s="15" t="s">
        <v>23</v>
      </c>
      <c r="D81" s="53">
        <v>983106</v>
      </c>
      <c r="E81" s="54">
        <v>158073</v>
      </c>
      <c r="F81" s="54">
        <v>129153</v>
      </c>
      <c r="G81" s="54"/>
      <c r="H81" s="54">
        <v>395</v>
      </c>
      <c r="I81" s="54">
        <v>98</v>
      </c>
      <c r="J81" s="54"/>
      <c r="K81" s="55">
        <f t="shared" si="42"/>
        <v>1270825</v>
      </c>
      <c r="L81" s="56">
        <v>2343061</v>
      </c>
      <c r="M81" s="54">
        <v>2563986</v>
      </c>
      <c r="N81" s="54">
        <v>2329763</v>
      </c>
      <c r="O81" s="54">
        <v>164445</v>
      </c>
      <c r="P81" s="54">
        <v>46600</v>
      </c>
      <c r="Q81" s="54">
        <v>8036</v>
      </c>
      <c r="R81" s="54">
        <v>346310</v>
      </c>
      <c r="S81" s="54">
        <v>1093</v>
      </c>
      <c r="T81" s="54">
        <v>47455</v>
      </c>
      <c r="U81" s="54"/>
      <c r="V81" s="54">
        <v>8089</v>
      </c>
      <c r="W81" s="54">
        <v>26827</v>
      </c>
      <c r="X81" s="54"/>
      <c r="Y81" s="54"/>
      <c r="Z81" s="55">
        <f t="shared" si="43"/>
        <v>7885665</v>
      </c>
      <c r="AA81" s="54">
        <v>775922</v>
      </c>
      <c r="AB81" s="54">
        <v>327583</v>
      </c>
      <c r="AC81" s="54">
        <v>1048365</v>
      </c>
      <c r="AD81" s="54"/>
      <c r="AE81" s="54">
        <v>68569</v>
      </c>
      <c r="AF81" s="54"/>
      <c r="AG81" s="54">
        <v>177140</v>
      </c>
      <c r="AH81" s="54"/>
      <c r="AI81" s="54"/>
      <c r="AJ81" s="54"/>
      <c r="AK81" s="54"/>
      <c r="AL81" s="55">
        <f t="shared" si="35"/>
        <v>2397579</v>
      </c>
      <c r="AM81" s="120"/>
      <c r="AN81" s="121"/>
      <c r="AO81" s="121"/>
      <c r="AP81" s="55">
        <f t="shared" si="51"/>
        <v>0</v>
      </c>
      <c r="AQ81" s="43">
        <f t="shared" si="44"/>
        <v>11554069</v>
      </c>
      <c r="AR81" s="12"/>
      <c r="AS81" s="14"/>
      <c r="AT81" s="15" t="s">
        <v>23</v>
      </c>
      <c r="AU81" s="56">
        <f t="shared" si="45"/>
        <v>3118983</v>
      </c>
      <c r="AV81" s="54">
        <f t="shared" si="46"/>
        <v>2891569</v>
      </c>
      <c r="AW81" s="54">
        <f t="shared" si="47"/>
        <v>3378128</v>
      </c>
      <c r="AX81" s="54">
        <f t="shared" si="41"/>
        <v>115169</v>
      </c>
      <c r="AY81" s="54">
        <f t="shared" si="39"/>
        <v>164445</v>
      </c>
      <c r="AZ81" s="54">
        <f t="shared" si="52"/>
        <v>8036</v>
      </c>
      <c r="BA81" s="54">
        <f t="shared" si="19"/>
        <v>523450</v>
      </c>
      <c r="BB81" s="54">
        <f t="shared" si="53"/>
        <v>1093</v>
      </c>
      <c r="BC81" s="54">
        <f t="shared" si="54"/>
        <v>47455</v>
      </c>
      <c r="BD81" s="54"/>
      <c r="BE81" s="54">
        <f t="shared" si="59"/>
        <v>8089</v>
      </c>
      <c r="BF81" s="54">
        <f t="shared" si="56"/>
        <v>26827</v>
      </c>
      <c r="BG81" s="54"/>
      <c r="BH81" s="54"/>
      <c r="BI81" s="55">
        <f t="shared" si="57"/>
        <v>10283244</v>
      </c>
      <c r="BJ81" s="37"/>
      <c r="BK81" s="14"/>
      <c r="BL81" s="15" t="s">
        <v>23</v>
      </c>
      <c r="BM81" s="56">
        <f t="shared" si="48"/>
        <v>4102089</v>
      </c>
      <c r="BN81" s="54">
        <f t="shared" si="49"/>
        <v>3049642</v>
      </c>
      <c r="BO81" s="54">
        <f t="shared" si="50"/>
        <v>3507281</v>
      </c>
      <c r="BP81" s="54">
        <f t="shared" si="16"/>
        <v>115564</v>
      </c>
      <c r="BQ81" s="54">
        <f t="shared" si="15"/>
        <v>164445</v>
      </c>
      <c r="BR81" s="54">
        <f t="shared" si="13"/>
        <v>8134</v>
      </c>
      <c r="BS81" s="54">
        <f t="shared" si="40"/>
        <v>523450</v>
      </c>
      <c r="BT81" s="54">
        <f t="shared" si="34"/>
        <v>1093</v>
      </c>
      <c r="BU81" s="54">
        <f t="shared" si="30"/>
        <v>47455</v>
      </c>
      <c r="BV81" s="54"/>
      <c r="BW81" s="54">
        <f t="shared" si="60"/>
        <v>8089</v>
      </c>
      <c r="BX81" s="54">
        <f t="shared" si="32"/>
        <v>26827</v>
      </c>
      <c r="BY81" s="54"/>
      <c r="BZ81" s="54"/>
      <c r="CA81" s="55">
        <f t="shared" si="58"/>
        <v>11554069</v>
      </c>
    </row>
    <row r="82" spans="1:79" ht="12.5" x14ac:dyDescent="0.25">
      <c r="A82" s="7"/>
      <c r="B82" s="8">
        <v>2016</v>
      </c>
      <c r="C82" s="8" t="s">
        <v>12</v>
      </c>
      <c r="D82" s="57">
        <v>979004</v>
      </c>
      <c r="E82" s="58">
        <v>153216</v>
      </c>
      <c r="F82" s="58">
        <v>128716</v>
      </c>
      <c r="G82" s="58"/>
      <c r="H82" s="58">
        <v>377</v>
      </c>
      <c r="I82" s="58">
        <v>99</v>
      </c>
      <c r="J82" s="58"/>
      <c r="K82" s="59">
        <f t="shared" si="42"/>
        <v>1261412</v>
      </c>
      <c r="L82" s="60">
        <v>2251634</v>
      </c>
      <c r="M82" s="58">
        <v>2536034</v>
      </c>
      <c r="N82" s="58">
        <v>2336942</v>
      </c>
      <c r="O82" s="58">
        <v>171074</v>
      </c>
      <c r="P82" s="58">
        <v>46303</v>
      </c>
      <c r="Q82" s="58">
        <v>8161</v>
      </c>
      <c r="R82" s="58">
        <v>367271</v>
      </c>
      <c r="S82" s="58">
        <v>1244</v>
      </c>
      <c r="T82" s="58">
        <v>46546</v>
      </c>
      <c r="U82" s="58"/>
      <c r="V82" s="58">
        <v>9890</v>
      </c>
      <c r="W82" s="58">
        <v>26897</v>
      </c>
      <c r="X82" s="58"/>
      <c r="Y82" s="58"/>
      <c r="Z82" s="59">
        <f t="shared" si="43"/>
        <v>7801996</v>
      </c>
      <c r="AA82" s="58">
        <v>815032</v>
      </c>
      <c r="AB82" s="58">
        <v>384624</v>
      </c>
      <c r="AC82" s="58">
        <v>1125835</v>
      </c>
      <c r="AD82" s="58"/>
      <c r="AE82" s="58">
        <v>68365</v>
      </c>
      <c r="AF82" s="58"/>
      <c r="AG82" s="58">
        <v>226191</v>
      </c>
      <c r="AH82" s="58"/>
      <c r="AI82" s="58"/>
      <c r="AJ82" s="58"/>
      <c r="AK82" s="58"/>
      <c r="AL82" s="59">
        <f t="shared" si="35"/>
        <v>2620047</v>
      </c>
      <c r="AM82" s="117"/>
      <c r="AN82" s="118"/>
      <c r="AO82" s="118"/>
      <c r="AP82" s="59">
        <f t="shared" si="51"/>
        <v>0</v>
      </c>
      <c r="AQ82" s="49">
        <f t="shared" si="44"/>
        <v>11683455</v>
      </c>
      <c r="AR82" s="12"/>
      <c r="AS82" s="8">
        <v>2016</v>
      </c>
      <c r="AT82" s="8" t="s">
        <v>12</v>
      </c>
      <c r="AU82" s="60">
        <f t="shared" si="45"/>
        <v>3066666</v>
      </c>
      <c r="AV82" s="58">
        <f t="shared" si="46"/>
        <v>2920658</v>
      </c>
      <c r="AW82" s="58">
        <f t="shared" si="47"/>
        <v>3462777</v>
      </c>
      <c r="AX82" s="58">
        <f t="shared" si="41"/>
        <v>114668</v>
      </c>
      <c r="AY82" s="58">
        <f t="shared" si="39"/>
        <v>171074</v>
      </c>
      <c r="AZ82" s="58">
        <f t="shared" si="52"/>
        <v>8161</v>
      </c>
      <c r="BA82" s="58">
        <f t="shared" si="19"/>
        <v>593462</v>
      </c>
      <c r="BB82" s="58">
        <f t="shared" si="53"/>
        <v>1244</v>
      </c>
      <c r="BC82" s="58">
        <f t="shared" si="54"/>
        <v>46546</v>
      </c>
      <c r="BD82" s="58"/>
      <c r="BE82" s="58">
        <f t="shared" si="59"/>
        <v>9890</v>
      </c>
      <c r="BF82" s="58">
        <f t="shared" si="56"/>
        <v>26897</v>
      </c>
      <c r="BG82" s="58"/>
      <c r="BH82" s="58"/>
      <c r="BI82" s="59">
        <f t="shared" si="57"/>
        <v>10422043</v>
      </c>
      <c r="BJ82" s="37"/>
      <c r="BK82" s="8">
        <v>2016</v>
      </c>
      <c r="BL82" s="8" t="s">
        <v>12</v>
      </c>
      <c r="BM82" s="60">
        <f t="shared" si="48"/>
        <v>4045670</v>
      </c>
      <c r="BN82" s="58">
        <f t="shared" si="49"/>
        <v>3073874</v>
      </c>
      <c r="BO82" s="58">
        <f t="shared" si="50"/>
        <v>3591493</v>
      </c>
      <c r="BP82" s="58">
        <f t="shared" si="16"/>
        <v>115045</v>
      </c>
      <c r="BQ82" s="58">
        <f t="shared" si="15"/>
        <v>171074</v>
      </c>
      <c r="BR82" s="58">
        <f t="shared" si="13"/>
        <v>8260</v>
      </c>
      <c r="BS82" s="58">
        <f t="shared" si="40"/>
        <v>593462</v>
      </c>
      <c r="BT82" s="58">
        <f t="shared" si="34"/>
        <v>1244</v>
      </c>
      <c r="BU82" s="58">
        <f t="shared" si="30"/>
        <v>46546</v>
      </c>
      <c r="BV82" s="58"/>
      <c r="BW82" s="58">
        <f t="shared" si="60"/>
        <v>9890</v>
      </c>
      <c r="BX82" s="58">
        <f t="shared" si="32"/>
        <v>26897</v>
      </c>
      <c r="BY82" s="58"/>
      <c r="BZ82" s="58"/>
      <c r="CA82" s="59">
        <f t="shared" si="58"/>
        <v>11683455</v>
      </c>
    </row>
    <row r="83" spans="1:79" ht="12.5" x14ac:dyDescent="0.25">
      <c r="A83" s="7"/>
      <c r="B83" s="10"/>
      <c r="C83" s="11" t="s">
        <v>13</v>
      </c>
      <c r="D83" s="61">
        <v>933069</v>
      </c>
      <c r="E83" s="62">
        <v>145605</v>
      </c>
      <c r="F83" s="62">
        <v>105456</v>
      </c>
      <c r="G83" s="62"/>
      <c r="H83" s="62">
        <v>354</v>
      </c>
      <c r="I83" s="62">
        <v>87</v>
      </c>
      <c r="J83" s="62"/>
      <c r="K83" s="63">
        <f t="shared" si="42"/>
        <v>1184571</v>
      </c>
      <c r="L83" s="64">
        <v>2177437</v>
      </c>
      <c r="M83" s="62">
        <v>2414632</v>
      </c>
      <c r="N83" s="62">
        <v>2339033</v>
      </c>
      <c r="O83" s="62">
        <v>179026</v>
      </c>
      <c r="P83" s="62">
        <v>46161</v>
      </c>
      <c r="Q83" s="62">
        <v>8001</v>
      </c>
      <c r="R83" s="62">
        <v>368977</v>
      </c>
      <c r="S83" s="62">
        <v>1209</v>
      </c>
      <c r="T83" s="62">
        <v>46755</v>
      </c>
      <c r="U83" s="62"/>
      <c r="V83" s="62">
        <v>10302</v>
      </c>
      <c r="W83" s="62">
        <v>27568</v>
      </c>
      <c r="X83" s="62"/>
      <c r="Y83" s="62"/>
      <c r="Z83" s="63">
        <f t="shared" si="43"/>
        <v>7619101</v>
      </c>
      <c r="AA83" s="62">
        <v>863487</v>
      </c>
      <c r="AB83" s="62">
        <v>437723</v>
      </c>
      <c r="AC83" s="62">
        <v>1205470</v>
      </c>
      <c r="AD83" s="62"/>
      <c r="AE83" s="62">
        <v>68061</v>
      </c>
      <c r="AF83" s="62"/>
      <c r="AG83" s="62">
        <v>264638</v>
      </c>
      <c r="AH83" s="62"/>
      <c r="AI83" s="62"/>
      <c r="AJ83" s="62"/>
      <c r="AK83" s="62"/>
      <c r="AL83" s="63">
        <f t="shared" si="35"/>
        <v>2839379</v>
      </c>
      <c r="AM83" s="119"/>
      <c r="AN83" s="113"/>
      <c r="AO83" s="113"/>
      <c r="AP83" s="63">
        <f t="shared" si="51"/>
        <v>0</v>
      </c>
      <c r="AQ83" s="46">
        <f t="shared" si="44"/>
        <v>11643051</v>
      </c>
      <c r="AR83" s="12"/>
      <c r="AS83" s="10"/>
      <c r="AT83" s="11" t="s">
        <v>13</v>
      </c>
      <c r="AU83" s="64">
        <f t="shared" si="45"/>
        <v>3040924</v>
      </c>
      <c r="AV83" s="62">
        <f t="shared" si="46"/>
        <v>2852355</v>
      </c>
      <c r="AW83" s="62">
        <f t="shared" si="47"/>
        <v>3544503</v>
      </c>
      <c r="AX83" s="62">
        <f t="shared" si="41"/>
        <v>114222</v>
      </c>
      <c r="AY83" s="62">
        <f t="shared" si="39"/>
        <v>179026</v>
      </c>
      <c r="AZ83" s="62">
        <f t="shared" si="52"/>
        <v>8001</v>
      </c>
      <c r="BA83" s="62">
        <f t="shared" si="19"/>
        <v>633615</v>
      </c>
      <c r="BB83" s="62">
        <f t="shared" si="53"/>
        <v>1209</v>
      </c>
      <c r="BC83" s="62">
        <f t="shared" si="54"/>
        <v>46755</v>
      </c>
      <c r="BD83" s="62"/>
      <c r="BE83" s="62">
        <f t="shared" si="59"/>
        <v>10302</v>
      </c>
      <c r="BF83" s="62">
        <f t="shared" si="56"/>
        <v>27568</v>
      </c>
      <c r="BG83" s="62"/>
      <c r="BH83" s="62"/>
      <c r="BI83" s="63">
        <f t="shared" si="57"/>
        <v>10458480</v>
      </c>
      <c r="BJ83" s="37"/>
      <c r="BK83" s="10"/>
      <c r="BL83" s="11" t="s">
        <v>13</v>
      </c>
      <c r="BM83" s="64">
        <f t="shared" si="48"/>
        <v>3973993</v>
      </c>
      <c r="BN83" s="62">
        <f t="shared" si="49"/>
        <v>2997960</v>
      </c>
      <c r="BO83" s="62">
        <f t="shared" si="50"/>
        <v>3649959</v>
      </c>
      <c r="BP83" s="62">
        <f t="shared" si="16"/>
        <v>114576</v>
      </c>
      <c r="BQ83" s="62">
        <f t="shared" si="15"/>
        <v>179026</v>
      </c>
      <c r="BR83" s="62">
        <f t="shared" si="13"/>
        <v>8088</v>
      </c>
      <c r="BS83" s="62">
        <f t="shared" si="40"/>
        <v>633615</v>
      </c>
      <c r="BT83" s="62">
        <f t="shared" si="34"/>
        <v>1209</v>
      </c>
      <c r="BU83" s="62">
        <f t="shared" si="30"/>
        <v>46755</v>
      </c>
      <c r="BV83" s="62"/>
      <c r="BW83" s="62">
        <f t="shared" si="60"/>
        <v>10302</v>
      </c>
      <c r="BX83" s="62">
        <f t="shared" si="32"/>
        <v>27568</v>
      </c>
      <c r="BY83" s="62"/>
      <c r="BZ83" s="62"/>
      <c r="CA83" s="63">
        <f t="shared" si="58"/>
        <v>11643051</v>
      </c>
    </row>
    <row r="84" spans="1:79" ht="12.5" x14ac:dyDescent="0.25">
      <c r="A84" s="7"/>
      <c r="B84" s="10"/>
      <c r="C84" s="11" t="s">
        <v>14</v>
      </c>
      <c r="D84" s="61">
        <v>899424</v>
      </c>
      <c r="E84" s="62">
        <v>140625</v>
      </c>
      <c r="F84" s="62">
        <v>108212</v>
      </c>
      <c r="G84" s="62"/>
      <c r="H84" s="62">
        <v>335</v>
      </c>
      <c r="I84" s="62">
        <v>93</v>
      </c>
      <c r="J84" s="62"/>
      <c r="K84" s="63">
        <f t="shared" si="42"/>
        <v>1148689</v>
      </c>
      <c r="L84" s="64">
        <v>2161854</v>
      </c>
      <c r="M84" s="62">
        <v>2387979</v>
      </c>
      <c r="N84" s="62">
        <v>2342746</v>
      </c>
      <c r="O84" s="62">
        <v>183821</v>
      </c>
      <c r="P84" s="62">
        <v>47036</v>
      </c>
      <c r="Q84" s="62">
        <v>8031</v>
      </c>
      <c r="R84" s="62">
        <v>376088</v>
      </c>
      <c r="S84" s="62">
        <v>1198</v>
      </c>
      <c r="T84" s="62">
        <v>47634</v>
      </c>
      <c r="U84" s="62"/>
      <c r="V84" s="62">
        <v>11301</v>
      </c>
      <c r="W84" s="62">
        <v>29280</v>
      </c>
      <c r="X84" s="62"/>
      <c r="Y84" s="62"/>
      <c r="Z84" s="63">
        <f t="shared" si="43"/>
        <v>7596968</v>
      </c>
      <c r="AA84" s="62">
        <v>918183</v>
      </c>
      <c r="AB84" s="62">
        <v>528524</v>
      </c>
      <c r="AC84" s="62">
        <v>1223744</v>
      </c>
      <c r="AD84" s="62"/>
      <c r="AE84" s="62">
        <v>68764</v>
      </c>
      <c r="AF84" s="62"/>
      <c r="AG84" s="62">
        <v>313385</v>
      </c>
      <c r="AH84" s="62"/>
      <c r="AI84" s="62"/>
      <c r="AJ84" s="62"/>
      <c r="AK84" s="62"/>
      <c r="AL84" s="63">
        <f t="shared" si="35"/>
        <v>3052600</v>
      </c>
      <c r="AM84" s="119"/>
      <c r="AN84" s="113"/>
      <c r="AO84" s="113"/>
      <c r="AP84" s="63">
        <f t="shared" si="51"/>
        <v>0</v>
      </c>
      <c r="AQ84" s="46">
        <f t="shared" si="44"/>
        <v>11798257</v>
      </c>
      <c r="AR84" s="12"/>
      <c r="AS84" s="10"/>
      <c r="AT84" s="11" t="s">
        <v>14</v>
      </c>
      <c r="AU84" s="64">
        <f t="shared" si="45"/>
        <v>3080037</v>
      </c>
      <c r="AV84" s="62">
        <f t="shared" si="46"/>
        <v>2916503</v>
      </c>
      <c r="AW84" s="62">
        <f t="shared" si="47"/>
        <v>3566490</v>
      </c>
      <c r="AX84" s="62">
        <f t="shared" si="41"/>
        <v>115800</v>
      </c>
      <c r="AY84" s="62">
        <f t="shared" si="39"/>
        <v>183821</v>
      </c>
      <c r="AZ84" s="62">
        <f t="shared" si="52"/>
        <v>8031</v>
      </c>
      <c r="BA84" s="62">
        <f t="shared" si="19"/>
        <v>689473</v>
      </c>
      <c r="BB84" s="62">
        <f t="shared" si="53"/>
        <v>1198</v>
      </c>
      <c r="BC84" s="62">
        <f t="shared" si="54"/>
        <v>47634</v>
      </c>
      <c r="BD84" s="62"/>
      <c r="BE84" s="62">
        <f t="shared" si="59"/>
        <v>11301</v>
      </c>
      <c r="BF84" s="62">
        <f t="shared" si="56"/>
        <v>29280</v>
      </c>
      <c r="BG84" s="62"/>
      <c r="BH84" s="62"/>
      <c r="BI84" s="63">
        <f t="shared" si="57"/>
        <v>10649568</v>
      </c>
      <c r="BJ84" s="37"/>
      <c r="BK84" s="10"/>
      <c r="BL84" s="11" t="s">
        <v>14</v>
      </c>
      <c r="BM84" s="64">
        <f t="shared" si="48"/>
        <v>3979461</v>
      </c>
      <c r="BN84" s="62">
        <f t="shared" si="49"/>
        <v>3057128</v>
      </c>
      <c r="BO84" s="62">
        <f t="shared" si="50"/>
        <v>3674702</v>
      </c>
      <c r="BP84" s="62">
        <f t="shared" si="16"/>
        <v>116135</v>
      </c>
      <c r="BQ84" s="62">
        <f t="shared" si="15"/>
        <v>183821</v>
      </c>
      <c r="BR84" s="62">
        <f t="shared" si="13"/>
        <v>8124</v>
      </c>
      <c r="BS84" s="62">
        <f t="shared" si="40"/>
        <v>689473</v>
      </c>
      <c r="BT84" s="62">
        <f t="shared" si="34"/>
        <v>1198</v>
      </c>
      <c r="BU84" s="62">
        <f t="shared" si="30"/>
        <v>47634</v>
      </c>
      <c r="BV84" s="62"/>
      <c r="BW84" s="62">
        <f t="shared" si="60"/>
        <v>11301</v>
      </c>
      <c r="BX84" s="62">
        <f t="shared" si="32"/>
        <v>29280</v>
      </c>
      <c r="BY84" s="62"/>
      <c r="BZ84" s="62"/>
      <c r="CA84" s="63">
        <f t="shared" si="58"/>
        <v>11798257</v>
      </c>
    </row>
    <row r="85" spans="1:79" ht="12.5" x14ac:dyDescent="0.25">
      <c r="A85" s="7"/>
      <c r="B85" s="11"/>
      <c r="C85" s="11" t="s">
        <v>15</v>
      </c>
      <c r="D85" s="61">
        <v>863454</v>
      </c>
      <c r="E85" s="62">
        <v>131987</v>
      </c>
      <c r="F85" s="62">
        <v>104603</v>
      </c>
      <c r="G85" s="62"/>
      <c r="H85" s="62">
        <v>312</v>
      </c>
      <c r="I85" s="62">
        <v>91</v>
      </c>
      <c r="J85" s="62"/>
      <c r="K85" s="63">
        <f t="shared" ref="K85:K91" si="61">SUM(D85:I85)</f>
        <v>1100447</v>
      </c>
      <c r="L85" s="64">
        <v>2057852</v>
      </c>
      <c r="M85" s="62">
        <v>2253775</v>
      </c>
      <c r="N85" s="62">
        <v>2278302</v>
      </c>
      <c r="O85" s="62">
        <v>181743</v>
      </c>
      <c r="P85" s="62">
        <v>47549</v>
      </c>
      <c r="Q85" s="62">
        <v>8039</v>
      </c>
      <c r="R85" s="62">
        <v>383658</v>
      </c>
      <c r="S85" s="62">
        <v>1186</v>
      </c>
      <c r="T85" s="62">
        <v>47538</v>
      </c>
      <c r="U85" s="62"/>
      <c r="V85" s="62">
        <v>12998</v>
      </c>
      <c r="W85" s="62">
        <v>30423</v>
      </c>
      <c r="X85" s="62"/>
      <c r="Y85" s="62"/>
      <c r="Z85" s="63">
        <f t="shared" si="43"/>
        <v>7303063</v>
      </c>
      <c r="AA85" s="62">
        <v>1057703</v>
      </c>
      <c r="AB85" s="62">
        <v>602447</v>
      </c>
      <c r="AC85" s="62">
        <v>1310762</v>
      </c>
      <c r="AD85" s="62"/>
      <c r="AE85" s="62">
        <v>69978</v>
      </c>
      <c r="AF85" s="62"/>
      <c r="AG85" s="62">
        <v>365876</v>
      </c>
      <c r="AH85" s="62"/>
      <c r="AI85" s="62"/>
      <c r="AJ85" s="62"/>
      <c r="AK85" s="62"/>
      <c r="AL85" s="63">
        <f t="shared" ref="AL85:AL91" si="62">SUM(AA85:AG85)</f>
        <v>3406766</v>
      </c>
      <c r="AM85" s="119"/>
      <c r="AN85" s="113"/>
      <c r="AO85" s="113"/>
      <c r="AP85" s="63">
        <f t="shared" si="51"/>
        <v>0</v>
      </c>
      <c r="AQ85" s="46">
        <f t="shared" si="44"/>
        <v>11810276</v>
      </c>
      <c r="AR85" s="12"/>
      <c r="AS85" s="11"/>
      <c r="AT85" s="11" t="s">
        <v>15</v>
      </c>
      <c r="AU85" s="64">
        <f t="shared" si="45"/>
        <v>3115555</v>
      </c>
      <c r="AV85" s="62">
        <f t="shared" si="46"/>
        <v>2856222</v>
      </c>
      <c r="AW85" s="62">
        <f t="shared" si="47"/>
        <v>3589064</v>
      </c>
      <c r="AX85" s="62">
        <f t="shared" si="41"/>
        <v>117527</v>
      </c>
      <c r="AY85" s="62">
        <f t="shared" si="39"/>
        <v>181743</v>
      </c>
      <c r="AZ85" s="62">
        <f t="shared" ref="AZ85:AZ88" si="63">+Q85</f>
        <v>8039</v>
      </c>
      <c r="BA85" s="62">
        <f t="shared" ref="BA85:BA91" si="64">+R85+AG85</f>
        <v>749534</v>
      </c>
      <c r="BB85" s="62">
        <f t="shared" ref="BB85:BC91" si="65">+S85</f>
        <v>1186</v>
      </c>
      <c r="BC85" s="62">
        <f t="shared" si="65"/>
        <v>47538</v>
      </c>
      <c r="BD85" s="62"/>
      <c r="BE85" s="62">
        <f t="shared" ref="BE85:BF91" si="66">+V85</f>
        <v>12998</v>
      </c>
      <c r="BF85" s="62">
        <f t="shared" si="66"/>
        <v>30423</v>
      </c>
      <c r="BG85" s="62"/>
      <c r="BH85" s="62"/>
      <c r="BI85" s="63">
        <f t="shared" si="57"/>
        <v>10709829</v>
      </c>
      <c r="BJ85" s="37"/>
      <c r="BK85" s="11"/>
      <c r="BL85" s="11" t="s">
        <v>15</v>
      </c>
      <c r="BM85" s="64">
        <f t="shared" si="48"/>
        <v>3979009</v>
      </c>
      <c r="BN85" s="62">
        <f t="shared" si="49"/>
        <v>2988209</v>
      </c>
      <c r="BO85" s="62">
        <f t="shared" si="50"/>
        <v>3693667</v>
      </c>
      <c r="BP85" s="62">
        <f t="shared" si="16"/>
        <v>117839</v>
      </c>
      <c r="BQ85" s="62">
        <f t="shared" si="15"/>
        <v>181743</v>
      </c>
      <c r="BR85" s="62">
        <f t="shared" si="13"/>
        <v>8130</v>
      </c>
      <c r="BS85" s="62">
        <f t="shared" si="40"/>
        <v>749534</v>
      </c>
      <c r="BT85" s="62">
        <f t="shared" si="34"/>
        <v>1186</v>
      </c>
      <c r="BU85" s="62">
        <f t="shared" si="30"/>
        <v>47538</v>
      </c>
      <c r="BV85" s="62"/>
      <c r="BW85" s="62">
        <f t="shared" si="60"/>
        <v>12998</v>
      </c>
      <c r="BX85" s="62">
        <f t="shared" si="32"/>
        <v>30423</v>
      </c>
      <c r="BY85" s="62"/>
      <c r="BZ85" s="62"/>
      <c r="CA85" s="63">
        <f t="shared" si="58"/>
        <v>11810276</v>
      </c>
    </row>
    <row r="86" spans="1:79" ht="12.5" x14ac:dyDescent="0.25">
      <c r="A86" s="7"/>
      <c r="B86" s="10"/>
      <c r="C86" s="11" t="s">
        <v>16</v>
      </c>
      <c r="D86" s="61">
        <v>818513</v>
      </c>
      <c r="E86" s="62">
        <v>134967</v>
      </c>
      <c r="F86" s="62">
        <v>106799</v>
      </c>
      <c r="G86" s="62"/>
      <c r="H86" s="62">
        <v>294</v>
      </c>
      <c r="I86" s="62">
        <v>91</v>
      </c>
      <c r="J86" s="62"/>
      <c r="K86" s="63">
        <f t="shared" si="61"/>
        <v>1060664</v>
      </c>
      <c r="L86" s="64">
        <v>2066879</v>
      </c>
      <c r="M86" s="62">
        <v>2271631</v>
      </c>
      <c r="N86" s="62">
        <v>2281276</v>
      </c>
      <c r="O86" s="62">
        <v>183522</v>
      </c>
      <c r="P86" s="62">
        <v>48265</v>
      </c>
      <c r="Q86" s="62">
        <v>8041</v>
      </c>
      <c r="R86" s="62">
        <v>400776</v>
      </c>
      <c r="S86" s="62">
        <v>1229</v>
      </c>
      <c r="T86" s="62">
        <v>48343</v>
      </c>
      <c r="U86" s="62"/>
      <c r="V86" s="62">
        <v>13900</v>
      </c>
      <c r="W86" s="62">
        <v>30378</v>
      </c>
      <c r="X86" s="62"/>
      <c r="Y86" s="62"/>
      <c r="Z86" s="63">
        <f t="shared" si="43"/>
        <v>7354240</v>
      </c>
      <c r="AA86" s="62">
        <v>1174454</v>
      </c>
      <c r="AB86" s="62">
        <v>666143</v>
      </c>
      <c r="AC86" s="62">
        <v>1349864</v>
      </c>
      <c r="AD86" s="62"/>
      <c r="AE86" s="62">
        <v>72682</v>
      </c>
      <c r="AF86" s="62"/>
      <c r="AG86" s="62">
        <v>424464</v>
      </c>
      <c r="AH86" s="62"/>
      <c r="AI86" s="62"/>
      <c r="AJ86" s="62"/>
      <c r="AK86" s="62"/>
      <c r="AL86" s="63">
        <f t="shared" si="62"/>
        <v>3687607</v>
      </c>
      <c r="AM86" s="119"/>
      <c r="AN86" s="113"/>
      <c r="AO86" s="113"/>
      <c r="AP86" s="63">
        <f t="shared" si="51"/>
        <v>0</v>
      </c>
      <c r="AQ86" s="46">
        <f t="shared" si="44"/>
        <v>12102511</v>
      </c>
      <c r="AR86" s="12"/>
      <c r="AS86" s="10"/>
      <c r="AT86" s="11" t="s">
        <v>16</v>
      </c>
      <c r="AU86" s="64">
        <f t="shared" si="45"/>
        <v>3241333</v>
      </c>
      <c r="AV86" s="62">
        <f t="shared" si="46"/>
        <v>2937774</v>
      </c>
      <c r="AW86" s="62">
        <f t="shared" si="47"/>
        <v>3631140</v>
      </c>
      <c r="AX86" s="62">
        <f t="shared" si="41"/>
        <v>120947</v>
      </c>
      <c r="AY86" s="62">
        <f t="shared" si="39"/>
        <v>183522</v>
      </c>
      <c r="AZ86" s="62">
        <f t="shared" si="63"/>
        <v>8041</v>
      </c>
      <c r="BA86" s="62">
        <f t="shared" si="64"/>
        <v>825240</v>
      </c>
      <c r="BB86" s="62">
        <f t="shared" si="65"/>
        <v>1229</v>
      </c>
      <c r="BC86" s="62">
        <f t="shared" si="65"/>
        <v>48343</v>
      </c>
      <c r="BD86" s="62"/>
      <c r="BE86" s="62">
        <f t="shared" si="66"/>
        <v>13900</v>
      </c>
      <c r="BF86" s="62">
        <f t="shared" si="66"/>
        <v>30378</v>
      </c>
      <c r="BG86" s="62"/>
      <c r="BH86" s="62"/>
      <c r="BI86" s="63">
        <f t="shared" si="57"/>
        <v>11041847</v>
      </c>
      <c r="BJ86" s="37"/>
      <c r="BK86" s="10"/>
      <c r="BL86" s="11" t="s">
        <v>16</v>
      </c>
      <c r="BM86" s="64">
        <f t="shared" si="48"/>
        <v>4059846</v>
      </c>
      <c r="BN86" s="62">
        <f t="shared" si="49"/>
        <v>3072741</v>
      </c>
      <c r="BO86" s="62">
        <f t="shared" si="50"/>
        <v>3737939</v>
      </c>
      <c r="BP86" s="62">
        <f t="shared" si="16"/>
        <v>121241</v>
      </c>
      <c r="BQ86" s="62">
        <f t="shared" si="15"/>
        <v>183522</v>
      </c>
      <c r="BR86" s="62">
        <f t="shared" si="13"/>
        <v>8132</v>
      </c>
      <c r="BS86" s="62">
        <f t="shared" si="40"/>
        <v>825240</v>
      </c>
      <c r="BT86" s="62">
        <f t="shared" si="34"/>
        <v>1229</v>
      </c>
      <c r="BU86" s="62">
        <f t="shared" si="30"/>
        <v>48343</v>
      </c>
      <c r="BV86" s="62"/>
      <c r="BW86" s="62">
        <f t="shared" si="60"/>
        <v>13900</v>
      </c>
      <c r="BX86" s="62">
        <f t="shared" si="32"/>
        <v>30378</v>
      </c>
      <c r="BY86" s="62"/>
      <c r="BZ86" s="62"/>
      <c r="CA86" s="63">
        <f t="shared" si="58"/>
        <v>12102511</v>
      </c>
    </row>
    <row r="87" spans="1:79" ht="12.5" x14ac:dyDescent="0.25">
      <c r="A87" s="7"/>
      <c r="B87" s="10"/>
      <c r="C87" s="11" t="s">
        <v>17</v>
      </c>
      <c r="D87" s="61">
        <v>745097</v>
      </c>
      <c r="E87" s="62">
        <v>125383</v>
      </c>
      <c r="F87" s="62">
        <v>124683</v>
      </c>
      <c r="G87" s="62"/>
      <c r="H87" s="62">
        <v>265</v>
      </c>
      <c r="I87" s="62">
        <v>91</v>
      </c>
      <c r="J87" s="62"/>
      <c r="K87" s="63">
        <f t="shared" si="61"/>
        <v>995519</v>
      </c>
      <c r="L87" s="64">
        <v>2072467</v>
      </c>
      <c r="M87" s="62">
        <v>2166042</v>
      </c>
      <c r="N87" s="62">
        <v>2366298</v>
      </c>
      <c r="O87" s="62">
        <v>181953</v>
      </c>
      <c r="P87" s="62">
        <v>48607</v>
      </c>
      <c r="Q87" s="62">
        <v>7930</v>
      </c>
      <c r="R87" s="62">
        <v>409113</v>
      </c>
      <c r="S87" s="62">
        <v>1229</v>
      </c>
      <c r="T87" s="62">
        <v>49942</v>
      </c>
      <c r="U87" s="62"/>
      <c r="V87" s="62">
        <v>14201</v>
      </c>
      <c r="W87" s="62">
        <v>31387</v>
      </c>
      <c r="X87" s="62"/>
      <c r="Y87" s="62"/>
      <c r="Z87" s="63">
        <f t="shared" si="43"/>
        <v>7349169</v>
      </c>
      <c r="AA87" s="62">
        <v>1263396</v>
      </c>
      <c r="AB87" s="62">
        <v>710948</v>
      </c>
      <c r="AC87" s="62">
        <v>1489988</v>
      </c>
      <c r="AD87" s="62"/>
      <c r="AE87" s="62">
        <v>74599</v>
      </c>
      <c r="AF87" s="62"/>
      <c r="AG87" s="62">
        <v>494848</v>
      </c>
      <c r="AH87" s="62"/>
      <c r="AI87" s="62"/>
      <c r="AJ87" s="62"/>
      <c r="AK87" s="62"/>
      <c r="AL87" s="63">
        <f t="shared" si="62"/>
        <v>4033779</v>
      </c>
      <c r="AM87" s="119"/>
      <c r="AN87" s="113"/>
      <c r="AO87" s="113"/>
      <c r="AP87" s="63">
        <f t="shared" si="51"/>
        <v>0</v>
      </c>
      <c r="AQ87" s="46">
        <f t="shared" si="44"/>
        <v>12378467</v>
      </c>
      <c r="AR87" s="12"/>
      <c r="AS87" s="10"/>
      <c r="AT87" s="11" t="s">
        <v>17</v>
      </c>
      <c r="AU87" s="64">
        <f t="shared" si="45"/>
        <v>3335863</v>
      </c>
      <c r="AV87" s="62">
        <f t="shared" si="46"/>
        <v>2876990</v>
      </c>
      <c r="AW87" s="62">
        <f t="shared" si="47"/>
        <v>3856286</v>
      </c>
      <c r="AX87" s="62">
        <f t="shared" si="41"/>
        <v>123206</v>
      </c>
      <c r="AY87" s="62">
        <f t="shared" si="39"/>
        <v>181953</v>
      </c>
      <c r="AZ87" s="62">
        <f t="shared" si="63"/>
        <v>7930</v>
      </c>
      <c r="BA87" s="62">
        <f t="shared" si="64"/>
        <v>903961</v>
      </c>
      <c r="BB87" s="62">
        <f t="shared" si="65"/>
        <v>1229</v>
      </c>
      <c r="BC87" s="62">
        <f t="shared" si="65"/>
        <v>49942</v>
      </c>
      <c r="BD87" s="62"/>
      <c r="BE87" s="62">
        <f t="shared" si="66"/>
        <v>14201</v>
      </c>
      <c r="BF87" s="62">
        <f t="shared" si="66"/>
        <v>31387</v>
      </c>
      <c r="BG87" s="62"/>
      <c r="BH87" s="62"/>
      <c r="BI87" s="63">
        <f t="shared" si="57"/>
        <v>11382948</v>
      </c>
      <c r="BJ87" s="37"/>
      <c r="BK87" s="10"/>
      <c r="BL87" s="11" t="s">
        <v>17</v>
      </c>
      <c r="BM87" s="64">
        <f t="shared" si="48"/>
        <v>4080960</v>
      </c>
      <c r="BN87" s="62">
        <f t="shared" si="49"/>
        <v>3002373</v>
      </c>
      <c r="BO87" s="62">
        <f t="shared" si="50"/>
        <v>3980969</v>
      </c>
      <c r="BP87" s="62">
        <f t="shared" si="16"/>
        <v>123471</v>
      </c>
      <c r="BQ87" s="62">
        <f t="shared" si="15"/>
        <v>181953</v>
      </c>
      <c r="BR87" s="62">
        <f t="shared" si="13"/>
        <v>8021</v>
      </c>
      <c r="BS87" s="62">
        <f t="shared" si="40"/>
        <v>903961</v>
      </c>
      <c r="BT87" s="62">
        <f t="shared" si="34"/>
        <v>1229</v>
      </c>
      <c r="BU87" s="62">
        <f t="shared" ref="BU87:BU114" si="67">BC87</f>
        <v>49942</v>
      </c>
      <c r="BV87" s="62"/>
      <c r="BW87" s="62">
        <f t="shared" si="60"/>
        <v>14201</v>
      </c>
      <c r="BX87" s="62">
        <f t="shared" si="32"/>
        <v>31387</v>
      </c>
      <c r="BY87" s="62"/>
      <c r="BZ87" s="62"/>
      <c r="CA87" s="63">
        <f t="shared" si="58"/>
        <v>12378467</v>
      </c>
    </row>
    <row r="88" spans="1:79" ht="12.5" x14ac:dyDescent="0.25">
      <c r="A88" s="7"/>
      <c r="B88" s="10"/>
      <c r="C88" s="11" t="s">
        <v>18</v>
      </c>
      <c r="D88" s="61">
        <v>695777</v>
      </c>
      <c r="E88" s="62">
        <v>121613</v>
      </c>
      <c r="F88" s="62">
        <v>126491</v>
      </c>
      <c r="G88" s="62"/>
      <c r="H88" s="62">
        <v>266</v>
      </c>
      <c r="I88" s="62">
        <v>86</v>
      </c>
      <c r="J88" s="62"/>
      <c r="K88" s="63">
        <f t="shared" si="61"/>
        <v>944233</v>
      </c>
      <c r="L88" s="64">
        <v>2087419</v>
      </c>
      <c r="M88" s="62">
        <v>2138147</v>
      </c>
      <c r="N88" s="62">
        <v>2469898</v>
      </c>
      <c r="O88" s="62">
        <v>180135</v>
      </c>
      <c r="P88" s="62">
        <v>50657</v>
      </c>
      <c r="Q88" s="62">
        <v>8139</v>
      </c>
      <c r="R88" s="62">
        <v>432416</v>
      </c>
      <c r="S88" s="62">
        <v>1222</v>
      </c>
      <c r="T88" s="62">
        <v>51485</v>
      </c>
      <c r="U88" s="62"/>
      <c r="V88" s="62">
        <v>15204</v>
      </c>
      <c r="W88" s="62">
        <v>32552</v>
      </c>
      <c r="X88" s="62"/>
      <c r="Y88" s="62"/>
      <c r="Z88" s="63">
        <f t="shared" si="43"/>
        <v>7467274</v>
      </c>
      <c r="AA88" s="62">
        <v>1373862</v>
      </c>
      <c r="AB88" s="62">
        <v>778755</v>
      </c>
      <c r="AC88" s="62">
        <v>1554842</v>
      </c>
      <c r="AD88" s="62"/>
      <c r="AE88" s="62">
        <v>77790</v>
      </c>
      <c r="AF88" s="62"/>
      <c r="AG88" s="62">
        <v>569429</v>
      </c>
      <c r="AH88" s="62"/>
      <c r="AI88" s="62"/>
      <c r="AJ88" s="62"/>
      <c r="AK88" s="62"/>
      <c r="AL88" s="63">
        <f t="shared" si="62"/>
        <v>4354678</v>
      </c>
      <c r="AM88" s="119"/>
      <c r="AN88" s="113"/>
      <c r="AO88" s="113"/>
      <c r="AP88" s="63">
        <f t="shared" si="51"/>
        <v>0</v>
      </c>
      <c r="AQ88" s="46">
        <f t="shared" si="44"/>
        <v>12766185</v>
      </c>
      <c r="AR88" s="12"/>
      <c r="AS88" s="10"/>
      <c r="AT88" s="11" t="s">
        <v>18</v>
      </c>
      <c r="AU88" s="64">
        <f t="shared" si="45"/>
        <v>3461281</v>
      </c>
      <c r="AV88" s="62">
        <f t="shared" si="46"/>
        <v>2916902</v>
      </c>
      <c r="AW88" s="62">
        <f t="shared" si="47"/>
        <v>4024740</v>
      </c>
      <c r="AX88" s="62">
        <f t="shared" si="41"/>
        <v>128447</v>
      </c>
      <c r="AY88" s="62">
        <f t="shared" si="39"/>
        <v>180135</v>
      </c>
      <c r="AZ88" s="62">
        <f t="shared" si="63"/>
        <v>8139</v>
      </c>
      <c r="BA88" s="62">
        <f t="shared" si="64"/>
        <v>1001845</v>
      </c>
      <c r="BB88" s="62">
        <f t="shared" si="65"/>
        <v>1222</v>
      </c>
      <c r="BC88" s="62">
        <f t="shared" si="65"/>
        <v>51485</v>
      </c>
      <c r="BD88" s="62"/>
      <c r="BE88" s="62">
        <f t="shared" si="66"/>
        <v>15204</v>
      </c>
      <c r="BF88" s="62">
        <f t="shared" si="66"/>
        <v>32552</v>
      </c>
      <c r="BG88" s="62"/>
      <c r="BH88" s="62"/>
      <c r="BI88" s="63">
        <f t="shared" si="57"/>
        <v>11821952</v>
      </c>
      <c r="BJ88" s="37"/>
      <c r="BK88" s="10"/>
      <c r="BL88" s="11" t="s">
        <v>18</v>
      </c>
      <c r="BM88" s="64">
        <f t="shared" si="48"/>
        <v>4157058</v>
      </c>
      <c r="BN88" s="62">
        <f t="shared" si="49"/>
        <v>3038515</v>
      </c>
      <c r="BO88" s="62">
        <f t="shared" si="50"/>
        <v>4151231</v>
      </c>
      <c r="BP88" s="62">
        <f t="shared" si="16"/>
        <v>128713</v>
      </c>
      <c r="BQ88" s="62">
        <f t="shared" si="15"/>
        <v>180135</v>
      </c>
      <c r="BR88" s="62">
        <f t="shared" si="13"/>
        <v>8225</v>
      </c>
      <c r="BS88" s="62">
        <f t="shared" si="40"/>
        <v>1001845</v>
      </c>
      <c r="BT88" s="62">
        <f t="shared" si="34"/>
        <v>1222</v>
      </c>
      <c r="BU88" s="62">
        <f t="shared" si="67"/>
        <v>51485</v>
      </c>
      <c r="BV88" s="62"/>
      <c r="BW88" s="62">
        <f t="shared" si="60"/>
        <v>15204</v>
      </c>
      <c r="BX88" s="62">
        <f t="shared" si="32"/>
        <v>32552</v>
      </c>
      <c r="BY88" s="62"/>
      <c r="BZ88" s="62"/>
      <c r="CA88" s="63">
        <f t="shared" si="58"/>
        <v>12766185</v>
      </c>
    </row>
    <row r="89" spans="1:79" ht="12.5" x14ac:dyDescent="0.25">
      <c r="A89" s="7"/>
      <c r="B89" s="10"/>
      <c r="C89" s="11" t="s">
        <v>19</v>
      </c>
      <c r="D89" s="61">
        <v>661605</v>
      </c>
      <c r="E89" s="62">
        <v>117237</v>
      </c>
      <c r="F89" s="62">
        <v>129043</v>
      </c>
      <c r="G89" s="62"/>
      <c r="H89" s="62">
        <v>278</v>
      </c>
      <c r="I89" s="62"/>
      <c r="J89" s="62"/>
      <c r="K89" s="63">
        <f t="shared" si="61"/>
        <v>908163</v>
      </c>
      <c r="L89" s="64">
        <v>2087181</v>
      </c>
      <c r="M89" s="62">
        <v>2122422</v>
      </c>
      <c r="N89" s="62">
        <v>2520227</v>
      </c>
      <c r="O89" s="62">
        <v>187244</v>
      </c>
      <c r="P89" s="62">
        <v>52473</v>
      </c>
      <c r="Q89" s="62">
        <v>4551</v>
      </c>
      <c r="R89" s="62">
        <v>455076</v>
      </c>
      <c r="S89" s="62">
        <v>1900</v>
      </c>
      <c r="T89" s="62">
        <v>52262</v>
      </c>
      <c r="U89" s="62"/>
      <c r="V89" s="62">
        <v>15998</v>
      </c>
      <c r="W89" s="62">
        <v>33773</v>
      </c>
      <c r="X89" s="62"/>
      <c r="Y89" s="62"/>
      <c r="Z89" s="63">
        <f t="shared" si="43"/>
        <v>7533107</v>
      </c>
      <c r="AA89" s="62">
        <v>1514624</v>
      </c>
      <c r="AB89" s="62">
        <v>862518</v>
      </c>
      <c r="AC89" s="62">
        <v>1605280</v>
      </c>
      <c r="AD89" s="62"/>
      <c r="AE89" s="62">
        <v>81447</v>
      </c>
      <c r="AF89" s="62">
        <v>3781</v>
      </c>
      <c r="AG89" s="62">
        <v>657266</v>
      </c>
      <c r="AH89" s="62"/>
      <c r="AI89" s="62"/>
      <c r="AJ89" s="62"/>
      <c r="AK89" s="62"/>
      <c r="AL89" s="63">
        <f t="shared" si="62"/>
        <v>4724916</v>
      </c>
      <c r="AM89" s="119"/>
      <c r="AN89" s="113"/>
      <c r="AO89" s="113"/>
      <c r="AP89" s="63">
        <f t="shared" si="51"/>
        <v>0</v>
      </c>
      <c r="AQ89" s="46">
        <f t="shared" si="44"/>
        <v>13166186</v>
      </c>
      <c r="AR89" s="12"/>
      <c r="AS89" s="10"/>
      <c r="AT89" s="11" t="s">
        <v>19</v>
      </c>
      <c r="AU89" s="64">
        <f t="shared" si="45"/>
        <v>3601805</v>
      </c>
      <c r="AV89" s="62">
        <f t="shared" si="46"/>
        <v>2984940</v>
      </c>
      <c r="AW89" s="62">
        <f t="shared" si="47"/>
        <v>4125507</v>
      </c>
      <c r="AX89" s="62">
        <f t="shared" si="41"/>
        <v>133920</v>
      </c>
      <c r="AY89" s="62">
        <f t="shared" si="39"/>
        <v>187244</v>
      </c>
      <c r="AZ89" s="62">
        <f>+Q89+AF89</f>
        <v>8332</v>
      </c>
      <c r="BA89" s="62">
        <f t="shared" si="64"/>
        <v>1112342</v>
      </c>
      <c r="BB89" s="62">
        <f t="shared" si="65"/>
        <v>1900</v>
      </c>
      <c r="BC89" s="62">
        <f t="shared" si="65"/>
        <v>52262</v>
      </c>
      <c r="BD89" s="62"/>
      <c r="BE89" s="62">
        <f t="shared" si="66"/>
        <v>15998</v>
      </c>
      <c r="BF89" s="62">
        <f t="shared" si="66"/>
        <v>33773</v>
      </c>
      <c r="BG89" s="62"/>
      <c r="BH89" s="62"/>
      <c r="BI89" s="63">
        <f t="shared" si="57"/>
        <v>12258023</v>
      </c>
      <c r="BJ89" s="37"/>
      <c r="BK89" s="10"/>
      <c r="BL89" s="11" t="s">
        <v>19</v>
      </c>
      <c r="BM89" s="64">
        <f t="shared" si="48"/>
        <v>4263410</v>
      </c>
      <c r="BN89" s="62">
        <f t="shared" si="49"/>
        <v>3102177</v>
      </c>
      <c r="BO89" s="62">
        <f t="shared" si="50"/>
        <v>4254550</v>
      </c>
      <c r="BP89" s="62">
        <f t="shared" si="16"/>
        <v>134198</v>
      </c>
      <c r="BQ89" s="62">
        <f t="shared" si="15"/>
        <v>187244</v>
      </c>
      <c r="BR89" s="62">
        <f t="shared" si="13"/>
        <v>8332</v>
      </c>
      <c r="BS89" s="62">
        <f t="shared" si="40"/>
        <v>1112342</v>
      </c>
      <c r="BT89" s="62">
        <f t="shared" si="34"/>
        <v>1900</v>
      </c>
      <c r="BU89" s="62">
        <f t="shared" si="67"/>
        <v>52262</v>
      </c>
      <c r="BV89" s="62"/>
      <c r="BW89" s="62">
        <f t="shared" si="60"/>
        <v>15998</v>
      </c>
      <c r="BX89" s="62">
        <f t="shared" si="32"/>
        <v>33773</v>
      </c>
      <c r="BY89" s="62"/>
      <c r="BZ89" s="62"/>
      <c r="CA89" s="63">
        <f t="shared" si="58"/>
        <v>13166186</v>
      </c>
    </row>
    <row r="90" spans="1:79" ht="12.5" x14ac:dyDescent="0.25">
      <c r="A90" s="7"/>
      <c r="B90" s="11"/>
      <c r="C90" s="11" t="s">
        <v>20</v>
      </c>
      <c r="D90" s="61">
        <v>630359</v>
      </c>
      <c r="E90" s="62">
        <v>114095</v>
      </c>
      <c r="F90" s="62">
        <v>128009</v>
      </c>
      <c r="G90" s="62"/>
      <c r="H90" s="62">
        <v>252</v>
      </c>
      <c r="I90" s="62"/>
      <c r="J90" s="62"/>
      <c r="K90" s="63">
        <f t="shared" si="61"/>
        <v>872715</v>
      </c>
      <c r="L90" s="64">
        <v>2039669</v>
      </c>
      <c r="M90" s="62">
        <v>2054597</v>
      </c>
      <c r="N90" s="62">
        <v>2552717</v>
      </c>
      <c r="O90" s="62">
        <v>184564</v>
      </c>
      <c r="P90" s="62">
        <v>53890</v>
      </c>
      <c r="Q90" s="62">
        <v>4293</v>
      </c>
      <c r="R90" s="62">
        <v>459278</v>
      </c>
      <c r="S90" s="62">
        <v>1864</v>
      </c>
      <c r="T90" s="62">
        <v>51316</v>
      </c>
      <c r="U90" s="62"/>
      <c r="V90" s="62">
        <v>16200</v>
      </c>
      <c r="W90" s="62">
        <v>36186</v>
      </c>
      <c r="X90" s="62"/>
      <c r="Y90" s="62"/>
      <c r="Z90" s="63">
        <f t="shared" si="43"/>
        <v>7454574</v>
      </c>
      <c r="AA90" s="62">
        <v>1621224</v>
      </c>
      <c r="AB90" s="62">
        <v>925079</v>
      </c>
      <c r="AC90" s="62">
        <v>1644550</v>
      </c>
      <c r="AD90" s="62"/>
      <c r="AE90" s="62">
        <v>83980</v>
      </c>
      <c r="AF90" s="62">
        <v>4037</v>
      </c>
      <c r="AG90" s="62">
        <v>715826</v>
      </c>
      <c r="AH90" s="62"/>
      <c r="AI90" s="62"/>
      <c r="AJ90" s="62"/>
      <c r="AK90" s="62"/>
      <c r="AL90" s="63">
        <f t="shared" si="62"/>
        <v>4994696</v>
      </c>
      <c r="AM90" s="119"/>
      <c r="AN90" s="113"/>
      <c r="AO90" s="113"/>
      <c r="AP90" s="63">
        <f t="shared" si="51"/>
        <v>0</v>
      </c>
      <c r="AQ90" s="46">
        <f t="shared" si="44"/>
        <v>13321985</v>
      </c>
      <c r="AR90" s="12"/>
      <c r="AS90" s="11"/>
      <c r="AT90" s="11" t="s">
        <v>20</v>
      </c>
      <c r="AU90" s="64">
        <f t="shared" si="45"/>
        <v>3660893</v>
      </c>
      <c r="AV90" s="62">
        <f t="shared" si="46"/>
        <v>2979676</v>
      </c>
      <c r="AW90" s="62">
        <f t="shared" si="47"/>
        <v>4197267</v>
      </c>
      <c r="AX90" s="62">
        <f t="shared" si="41"/>
        <v>137870</v>
      </c>
      <c r="AY90" s="62">
        <f t="shared" si="39"/>
        <v>184564</v>
      </c>
      <c r="AZ90" s="62">
        <f t="shared" ref="AZ90:AZ93" si="68">+Q90+AF90</f>
        <v>8330</v>
      </c>
      <c r="BA90" s="62">
        <f t="shared" si="64"/>
        <v>1175104</v>
      </c>
      <c r="BB90" s="62">
        <f t="shared" si="65"/>
        <v>1864</v>
      </c>
      <c r="BC90" s="62">
        <f t="shared" si="65"/>
        <v>51316</v>
      </c>
      <c r="BD90" s="62"/>
      <c r="BE90" s="62">
        <f t="shared" si="66"/>
        <v>16200</v>
      </c>
      <c r="BF90" s="62">
        <f t="shared" si="66"/>
        <v>36186</v>
      </c>
      <c r="BG90" s="62"/>
      <c r="BH90" s="62"/>
      <c r="BI90" s="63">
        <f t="shared" si="57"/>
        <v>12449270</v>
      </c>
      <c r="BJ90" s="37"/>
      <c r="BK90" s="11"/>
      <c r="BL90" s="11" t="s">
        <v>20</v>
      </c>
      <c r="BM90" s="64">
        <f t="shared" si="48"/>
        <v>4291252</v>
      </c>
      <c r="BN90" s="62">
        <f t="shared" si="49"/>
        <v>3093771</v>
      </c>
      <c r="BO90" s="62">
        <f t="shared" si="50"/>
        <v>4325276</v>
      </c>
      <c r="BP90" s="62">
        <f t="shared" si="16"/>
        <v>138122</v>
      </c>
      <c r="BQ90" s="62">
        <f t="shared" si="15"/>
        <v>184564</v>
      </c>
      <c r="BR90" s="62">
        <f t="shared" si="13"/>
        <v>8330</v>
      </c>
      <c r="BS90" s="62">
        <f t="shared" si="40"/>
        <v>1175104</v>
      </c>
      <c r="BT90" s="62">
        <f t="shared" ref="BT90:BT121" si="69">BB90</f>
        <v>1864</v>
      </c>
      <c r="BU90" s="62">
        <f t="shared" si="67"/>
        <v>51316</v>
      </c>
      <c r="BV90" s="62"/>
      <c r="BW90" s="62">
        <f t="shared" si="60"/>
        <v>16200</v>
      </c>
      <c r="BX90" s="62">
        <f t="shared" si="32"/>
        <v>36186</v>
      </c>
      <c r="BY90" s="62"/>
      <c r="BZ90" s="62"/>
      <c r="CA90" s="63">
        <f t="shared" si="58"/>
        <v>13321985</v>
      </c>
    </row>
    <row r="91" spans="1:79" ht="12.5" x14ac:dyDescent="0.25">
      <c r="A91" s="7"/>
      <c r="B91" s="10"/>
      <c r="C91" s="11" t="s">
        <v>21</v>
      </c>
      <c r="D91" s="61">
        <v>609072</v>
      </c>
      <c r="E91" s="62">
        <v>107100</v>
      </c>
      <c r="F91" s="62">
        <v>126819</v>
      </c>
      <c r="G91" s="62"/>
      <c r="H91" s="62">
        <v>249</v>
      </c>
      <c r="I91" s="62"/>
      <c r="J91" s="62"/>
      <c r="K91" s="63">
        <f t="shared" si="61"/>
        <v>843240</v>
      </c>
      <c r="L91" s="64">
        <v>2010917</v>
      </c>
      <c r="M91" s="62">
        <v>1974896</v>
      </c>
      <c r="N91" s="62">
        <v>2452261</v>
      </c>
      <c r="O91" s="62">
        <v>182723</v>
      </c>
      <c r="P91" s="62">
        <v>55083</v>
      </c>
      <c r="Q91" s="62">
        <v>4033</v>
      </c>
      <c r="R91" s="62">
        <v>464760</v>
      </c>
      <c r="S91" s="62">
        <v>2278</v>
      </c>
      <c r="T91" s="62">
        <v>51421</v>
      </c>
      <c r="U91" s="62"/>
      <c r="V91" s="62">
        <v>16901</v>
      </c>
      <c r="W91" s="62">
        <v>38662</v>
      </c>
      <c r="X91" s="62"/>
      <c r="Y91" s="62"/>
      <c r="Z91" s="63">
        <f t="shared" si="43"/>
        <v>7253935</v>
      </c>
      <c r="AA91" s="62">
        <v>1717083</v>
      </c>
      <c r="AB91" s="62">
        <v>984845</v>
      </c>
      <c r="AC91" s="62">
        <v>1688086</v>
      </c>
      <c r="AD91" s="62"/>
      <c r="AE91" s="62">
        <v>86021</v>
      </c>
      <c r="AF91" s="62">
        <v>4373</v>
      </c>
      <c r="AG91" s="62">
        <v>776887</v>
      </c>
      <c r="AH91" s="62"/>
      <c r="AI91" s="62"/>
      <c r="AJ91" s="62"/>
      <c r="AK91" s="62"/>
      <c r="AL91" s="63">
        <f t="shared" si="62"/>
        <v>5257295</v>
      </c>
      <c r="AM91" s="119"/>
      <c r="AN91" s="113"/>
      <c r="AO91" s="113"/>
      <c r="AP91" s="63">
        <f t="shared" si="51"/>
        <v>0</v>
      </c>
      <c r="AQ91" s="46">
        <f t="shared" si="44"/>
        <v>13354470</v>
      </c>
      <c r="AR91" s="12"/>
      <c r="AS91" s="10"/>
      <c r="AT91" s="11" t="s">
        <v>21</v>
      </c>
      <c r="AU91" s="64">
        <f t="shared" si="45"/>
        <v>3728000</v>
      </c>
      <c r="AV91" s="62">
        <f t="shared" si="46"/>
        <v>2959741</v>
      </c>
      <c r="AW91" s="62">
        <f t="shared" si="47"/>
        <v>4140347</v>
      </c>
      <c r="AX91" s="62">
        <f t="shared" si="41"/>
        <v>141104</v>
      </c>
      <c r="AY91" s="62">
        <f t="shared" si="39"/>
        <v>182723</v>
      </c>
      <c r="AZ91" s="62">
        <f t="shared" si="68"/>
        <v>8406</v>
      </c>
      <c r="BA91" s="62">
        <f t="shared" si="64"/>
        <v>1241647</v>
      </c>
      <c r="BB91" s="62">
        <f t="shared" si="65"/>
        <v>2278</v>
      </c>
      <c r="BC91" s="62">
        <f t="shared" si="65"/>
        <v>51421</v>
      </c>
      <c r="BD91" s="62"/>
      <c r="BE91" s="62">
        <f t="shared" si="66"/>
        <v>16901</v>
      </c>
      <c r="BF91" s="62">
        <f t="shared" si="66"/>
        <v>38662</v>
      </c>
      <c r="BG91" s="62"/>
      <c r="BH91" s="62"/>
      <c r="BI91" s="63">
        <f t="shared" ref="BI91:BI96" si="70">SUM(AU91:BF91)</f>
        <v>12511230</v>
      </c>
      <c r="BJ91" s="37"/>
      <c r="BK91" s="10"/>
      <c r="BL91" s="11" t="s">
        <v>21</v>
      </c>
      <c r="BM91" s="64">
        <f t="shared" si="48"/>
        <v>4337072</v>
      </c>
      <c r="BN91" s="62">
        <f t="shared" si="49"/>
        <v>3066841</v>
      </c>
      <c r="BO91" s="62">
        <f t="shared" si="50"/>
        <v>4267166</v>
      </c>
      <c r="BP91" s="62">
        <f t="shared" si="16"/>
        <v>141353</v>
      </c>
      <c r="BQ91" s="62">
        <f t="shared" si="15"/>
        <v>182723</v>
      </c>
      <c r="BR91" s="62">
        <f t="shared" si="13"/>
        <v>8406</v>
      </c>
      <c r="BS91" s="62">
        <f t="shared" si="40"/>
        <v>1241647</v>
      </c>
      <c r="BT91" s="62">
        <f t="shared" si="69"/>
        <v>2278</v>
      </c>
      <c r="BU91" s="62">
        <f t="shared" si="67"/>
        <v>51421</v>
      </c>
      <c r="BV91" s="62"/>
      <c r="BW91" s="62">
        <f t="shared" si="60"/>
        <v>16901</v>
      </c>
      <c r="BX91" s="62">
        <f t="shared" si="32"/>
        <v>38662</v>
      </c>
      <c r="BY91" s="62"/>
      <c r="BZ91" s="62"/>
      <c r="CA91" s="63">
        <f t="shared" si="58"/>
        <v>13354470</v>
      </c>
    </row>
    <row r="92" spans="1:79" ht="12.5" x14ac:dyDescent="0.25">
      <c r="A92" s="7"/>
      <c r="B92" s="11"/>
      <c r="C92" s="11" t="s">
        <v>22</v>
      </c>
      <c r="D92" s="61">
        <v>525045</v>
      </c>
      <c r="E92" s="62">
        <v>106432</v>
      </c>
      <c r="F92" s="62">
        <v>112159</v>
      </c>
      <c r="G92" s="62"/>
      <c r="H92" s="62">
        <v>237</v>
      </c>
      <c r="I92" s="62"/>
      <c r="J92" s="62"/>
      <c r="K92" s="63">
        <f t="shared" ref="K92:K96" si="71">SUM(D92:I92)</f>
        <v>743873</v>
      </c>
      <c r="L92" s="64">
        <v>1981244</v>
      </c>
      <c r="M92" s="62">
        <v>2101463</v>
      </c>
      <c r="N92" s="62">
        <v>2328060</v>
      </c>
      <c r="O92" s="62">
        <v>180844</v>
      </c>
      <c r="P92" s="62">
        <v>57150</v>
      </c>
      <c r="Q92" s="62">
        <v>3839</v>
      </c>
      <c r="R92" s="62">
        <v>466976</v>
      </c>
      <c r="S92" s="62">
        <v>1983</v>
      </c>
      <c r="T92" s="62">
        <v>51300</v>
      </c>
      <c r="U92" s="62"/>
      <c r="V92" s="62">
        <v>17001</v>
      </c>
      <c r="W92" s="62">
        <v>42570</v>
      </c>
      <c r="X92" s="62"/>
      <c r="Y92" s="62"/>
      <c r="Z92" s="63">
        <f t="shared" si="43"/>
        <v>7232430</v>
      </c>
      <c r="AA92" s="62">
        <v>1805782</v>
      </c>
      <c r="AB92" s="62">
        <v>1124638</v>
      </c>
      <c r="AC92" s="62">
        <v>1772663</v>
      </c>
      <c r="AD92" s="62"/>
      <c r="AE92" s="62">
        <v>89310</v>
      </c>
      <c r="AF92" s="62">
        <v>4547</v>
      </c>
      <c r="AG92" s="62">
        <v>842710</v>
      </c>
      <c r="AH92" s="62"/>
      <c r="AI92" s="62"/>
      <c r="AJ92" s="62"/>
      <c r="AK92" s="62"/>
      <c r="AL92" s="63">
        <f t="shared" ref="AL92:AL93" si="72">SUM(AA92:AG92)</f>
        <v>5639650</v>
      </c>
      <c r="AM92" s="119"/>
      <c r="AN92" s="113"/>
      <c r="AO92" s="113"/>
      <c r="AP92" s="63">
        <f t="shared" si="51"/>
        <v>0</v>
      </c>
      <c r="AQ92" s="46">
        <f t="shared" si="44"/>
        <v>13615953</v>
      </c>
      <c r="AR92" s="12"/>
      <c r="AS92" s="11"/>
      <c r="AT92" s="11" t="s">
        <v>22</v>
      </c>
      <c r="AU92" s="64">
        <f t="shared" si="45"/>
        <v>3787026</v>
      </c>
      <c r="AV92" s="62">
        <f t="shared" si="46"/>
        <v>3226101</v>
      </c>
      <c r="AW92" s="62">
        <f t="shared" si="47"/>
        <v>4100723</v>
      </c>
      <c r="AX92" s="62">
        <f t="shared" si="41"/>
        <v>146460</v>
      </c>
      <c r="AY92" s="62">
        <f t="shared" si="39"/>
        <v>180844</v>
      </c>
      <c r="AZ92" s="62">
        <f t="shared" si="68"/>
        <v>8386</v>
      </c>
      <c r="BA92" s="62">
        <f t="shared" ref="BA92:BA96" si="73">+R92+AG92</f>
        <v>1309686</v>
      </c>
      <c r="BB92" s="62">
        <f t="shared" ref="BB92:BB96" si="74">+S92</f>
        <v>1983</v>
      </c>
      <c r="BC92" s="62">
        <f t="shared" ref="BC92:BC96" si="75">+T92</f>
        <v>51300</v>
      </c>
      <c r="BD92" s="62"/>
      <c r="BE92" s="62">
        <f t="shared" ref="BE92:BE96" si="76">+V92</f>
        <v>17001</v>
      </c>
      <c r="BF92" s="62">
        <f t="shared" ref="BF92:BF93" si="77">+W92</f>
        <v>42570</v>
      </c>
      <c r="BG92" s="62"/>
      <c r="BH92" s="62"/>
      <c r="BI92" s="63">
        <f t="shared" si="70"/>
        <v>12872080</v>
      </c>
      <c r="BJ92" s="37"/>
      <c r="BK92" s="11"/>
      <c r="BL92" s="11" t="s">
        <v>22</v>
      </c>
      <c r="BM92" s="64">
        <f t="shared" si="48"/>
        <v>4312071</v>
      </c>
      <c r="BN92" s="62">
        <f t="shared" si="49"/>
        <v>3332533</v>
      </c>
      <c r="BO92" s="62">
        <f t="shared" si="50"/>
        <v>4212882</v>
      </c>
      <c r="BP92" s="62">
        <f t="shared" si="16"/>
        <v>146697</v>
      </c>
      <c r="BQ92" s="62">
        <f t="shared" si="15"/>
        <v>180844</v>
      </c>
      <c r="BR92" s="62">
        <f t="shared" si="13"/>
        <v>8386</v>
      </c>
      <c r="BS92" s="62">
        <f t="shared" si="40"/>
        <v>1309686</v>
      </c>
      <c r="BT92" s="62">
        <f t="shared" si="69"/>
        <v>1983</v>
      </c>
      <c r="BU92" s="62">
        <f t="shared" si="67"/>
        <v>51300</v>
      </c>
      <c r="BV92" s="62"/>
      <c r="BW92" s="62">
        <f t="shared" si="60"/>
        <v>17001</v>
      </c>
      <c r="BX92" s="62">
        <f t="shared" si="32"/>
        <v>42570</v>
      </c>
      <c r="BY92" s="62"/>
      <c r="BZ92" s="62"/>
      <c r="CA92" s="63">
        <f t="shared" si="58"/>
        <v>13615953</v>
      </c>
    </row>
    <row r="93" spans="1:79" ht="13" thickBot="1" x14ac:dyDescent="0.3">
      <c r="A93" s="7"/>
      <c r="B93" s="14"/>
      <c r="C93" s="15" t="s">
        <v>23</v>
      </c>
      <c r="D93" s="53">
        <v>511519</v>
      </c>
      <c r="E93" s="54">
        <v>103961</v>
      </c>
      <c r="F93" s="54">
        <v>114411</v>
      </c>
      <c r="G93" s="54"/>
      <c r="H93" s="54">
        <v>224</v>
      </c>
      <c r="I93" s="54"/>
      <c r="J93" s="54"/>
      <c r="K93" s="55">
        <f t="shared" si="71"/>
        <v>730115</v>
      </c>
      <c r="L93" s="56">
        <v>1947011</v>
      </c>
      <c r="M93" s="54">
        <v>2005196</v>
      </c>
      <c r="N93" s="54">
        <v>2136256</v>
      </c>
      <c r="O93" s="54">
        <v>182102</v>
      </c>
      <c r="P93" s="54">
        <v>58745</v>
      </c>
      <c r="Q93" s="54">
        <v>3652</v>
      </c>
      <c r="R93" s="54">
        <v>474752</v>
      </c>
      <c r="S93" s="54">
        <v>1946</v>
      </c>
      <c r="T93" s="54">
        <v>51986</v>
      </c>
      <c r="U93" s="54"/>
      <c r="V93" s="54">
        <v>20100</v>
      </c>
      <c r="W93" s="54">
        <v>42517</v>
      </c>
      <c r="X93" s="54"/>
      <c r="Y93" s="54"/>
      <c r="Z93" s="55">
        <f t="shared" si="43"/>
        <v>6924263</v>
      </c>
      <c r="AA93" s="54">
        <v>2006938</v>
      </c>
      <c r="AB93" s="54">
        <v>1182868</v>
      </c>
      <c r="AC93" s="54">
        <v>2022281</v>
      </c>
      <c r="AD93" s="54"/>
      <c r="AE93" s="54">
        <v>92973</v>
      </c>
      <c r="AF93" s="54">
        <v>4867</v>
      </c>
      <c r="AG93" s="54">
        <v>980949</v>
      </c>
      <c r="AH93" s="54"/>
      <c r="AI93" s="54"/>
      <c r="AJ93" s="54"/>
      <c r="AK93" s="54"/>
      <c r="AL93" s="55">
        <f t="shared" si="72"/>
        <v>6290876</v>
      </c>
      <c r="AM93" s="120"/>
      <c r="AN93" s="121"/>
      <c r="AO93" s="121"/>
      <c r="AP93" s="55">
        <f t="shared" si="51"/>
        <v>0</v>
      </c>
      <c r="AQ93" s="43">
        <f t="shared" si="44"/>
        <v>13945254</v>
      </c>
      <c r="AR93" s="12"/>
      <c r="AS93" s="14"/>
      <c r="AT93" s="15" t="s">
        <v>23</v>
      </c>
      <c r="AU93" s="56">
        <f t="shared" si="45"/>
        <v>3953949</v>
      </c>
      <c r="AV93" s="54">
        <f t="shared" si="46"/>
        <v>3188064</v>
      </c>
      <c r="AW93" s="54">
        <f t="shared" si="47"/>
        <v>4158537</v>
      </c>
      <c r="AX93" s="54">
        <f t="shared" si="41"/>
        <v>151718</v>
      </c>
      <c r="AY93" s="54">
        <f t="shared" si="39"/>
        <v>182102</v>
      </c>
      <c r="AZ93" s="54">
        <f t="shared" si="68"/>
        <v>8519</v>
      </c>
      <c r="BA93" s="54">
        <f t="shared" si="73"/>
        <v>1455701</v>
      </c>
      <c r="BB93" s="54">
        <f t="shared" si="74"/>
        <v>1946</v>
      </c>
      <c r="BC93" s="54">
        <f t="shared" si="75"/>
        <v>51986</v>
      </c>
      <c r="BD93" s="54"/>
      <c r="BE93" s="54">
        <f t="shared" si="76"/>
        <v>20100</v>
      </c>
      <c r="BF93" s="54">
        <f t="shared" si="77"/>
        <v>42517</v>
      </c>
      <c r="BG93" s="54"/>
      <c r="BH93" s="54"/>
      <c r="BI93" s="55">
        <f t="shared" si="70"/>
        <v>13215139</v>
      </c>
      <c r="BJ93" s="37"/>
      <c r="BK93" s="14"/>
      <c r="BL93" s="15" t="s">
        <v>23</v>
      </c>
      <c r="BM93" s="56">
        <f t="shared" si="48"/>
        <v>4465468</v>
      </c>
      <c r="BN93" s="54">
        <f t="shared" si="49"/>
        <v>3292025</v>
      </c>
      <c r="BO93" s="54">
        <f t="shared" si="50"/>
        <v>4272948</v>
      </c>
      <c r="BP93" s="54">
        <f t="shared" si="16"/>
        <v>151942</v>
      </c>
      <c r="BQ93" s="54">
        <f t="shared" si="15"/>
        <v>182102</v>
      </c>
      <c r="BR93" s="54">
        <f t="shared" si="13"/>
        <v>8519</v>
      </c>
      <c r="BS93" s="54">
        <f t="shared" si="40"/>
        <v>1455701</v>
      </c>
      <c r="BT93" s="54">
        <f t="shared" si="69"/>
        <v>1946</v>
      </c>
      <c r="BU93" s="54">
        <f t="shared" si="67"/>
        <v>51986</v>
      </c>
      <c r="BV93" s="54"/>
      <c r="BW93" s="54">
        <f t="shared" si="60"/>
        <v>20100</v>
      </c>
      <c r="BX93" s="54">
        <f t="shared" si="32"/>
        <v>42517</v>
      </c>
      <c r="BY93" s="54"/>
      <c r="BZ93" s="54"/>
      <c r="CA93" s="55">
        <f t="shared" si="58"/>
        <v>13945254</v>
      </c>
    </row>
    <row r="94" spans="1:79" ht="12.5" x14ac:dyDescent="0.25">
      <c r="A94" s="7"/>
      <c r="B94" s="8">
        <v>2017</v>
      </c>
      <c r="C94" s="8" t="s">
        <v>12</v>
      </c>
      <c r="D94" s="57">
        <v>510273</v>
      </c>
      <c r="E94" s="58">
        <v>100254</v>
      </c>
      <c r="F94" s="58">
        <v>119939</v>
      </c>
      <c r="G94" s="58"/>
      <c r="H94" s="58">
        <v>226</v>
      </c>
      <c r="I94" s="58"/>
      <c r="J94" s="58"/>
      <c r="K94" s="59">
        <f t="shared" si="71"/>
        <v>730692</v>
      </c>
      <c r="L94" s="60">
        <v>1949179</v>
      </c>
      <c r="M94" s="58">
        <v>1906332</v>
      </c>
      <c r="N94" s="58">
        <v>2133006</v>
      </c>
      <c r="O94" s="58">
        <v>173550</v>
      </c>
      <c r="P94" s="58">
        <v>60571</v>
      </c>
      <c r="Q94" s="58">
        <v>3357</v>
      </c>
      <c r="R94" s="58">
        <v>466568</v>
      </c>
      <c r="S94" s="58">
        <v>2001</v>
      </c>
      <c r="T94" s="58">
        <v>51318</v>
      </c>
      <c r="U94" s="58"/>
      <c r="V94" s="58">
        <v>20502</v>
      </c>
      <c r="W94" s="58">
        <v>42271</v>
      </c>
      <c r="X94" s="58"/>
      <c r="Y94" s="58"/>
      <c r="Z94" s="59">
        <f t="shared" si="43"/>
        <v>6808655</v>
      </c>
      <c r="AA94" s="58">
        <v>2002747</v>
      </c>
      <c r="AB94" s="58">
        <v>1270331</v>
      </c>
      <c r="AC94" s="58">
        <v>2086735</v>
      </c>
      <c r="AD94" s="58"/>
      <c r="AE94" s="58">
        <v>95230</v>
      </c>
      <c r="AF94" s="58">
        <v>4972</v>
      </c>
      <c r="AG94" s="58">
        <v>1044044</v>
      </c>
      <c r="AH94" s="58"/>
      <c r="AI94" s="58"/>
      <c r="AJ94" s="58"/>
      <c r="AK94" s="58"/>
      <c r="AL94" s="59">
        <f>SUM(AA94:AH94)</f>
        <v>6504059</v>
      </c>
      <c r="AM94" s="117"/>
      <c r="AN94" s="118"/>
      <c r="AO94" s="118"/>
      <c r="AP94" s="59">
        <f t="shared" si="51"/>
        <v>0</v>
      </c>
      <c r="AQ94" s="49">
        <f t="shared" si="44"/>
        <v>14043406</v>
      </c>
      <c r="AR94" s="12"/>
      <c r="AS94" s="8">
        <v>2017</v>
      </c>
      <c r="AT94" s="8" t="s">
        <v>12</v>
      </c>
      <c r="AU94" s="60">
        <f t="shared" si="45"/>
        <v>3951926</v>
      </c>
      <c r="AV94" s="58">
        <f t="shared" si="46"/>
        <v>3176663</v>
      </c>
      <c r="AW94" s="58">
        <f t="shared" si="47"/>
        <v>4219741</v>
      </c>
      <c r="AX94" s="58">
        <f t="shared" si="41"/>
        <v>155801</v>
      </c>
      <c r="AY94" s="58">
        <f t="shared" si="39"/>
        <v>173550</v>
      </c>
      <c r="AZ94" s="58">
        <f>+Q94+AF94</f>
        <v>8329</v>
      </c>
      <c r="BA94" s="58">
        <f t="shared" si="73"/>
        <v>1510612</v>
      </c>
      <c r="BB94" s="58">
        <f t="shared" si="74"/>
        <v>2001</v>
      </c>
      <c r="BC94" s="58">
        <f t="shared" si="75"/>
        <v>51318</v>
      </c>
      <c r="BD94" s="58"/>
      <c r="BE94" s="58">
        <f t="shared" si="76"/>
        <v>20502</v>
      </c>
      <c r="BF94" s="58">
        <f>+W94+AH94</f>
        <v>42271</v>
      </c>
      <c r="BG94" s="58"/>
      <c r="BH94" s="58"/>
      <c r="BI94" s="59">
        <f t="shared" si="70"/>
        <v>13312714</v>
      </c>
      <c r="BJ94" s="37"/>
      <c r="BK94" s="8">
        <v>2017</v>
      </c>
      <c r="BL94" s="8" t="s">
        <v>12</v>
      </c>
      <c r="BM94" s="60">
        <f t="shared" si="48"/>
        <v>4462199</v>
      </c>
      <c r="BN94" s="58">
        <f t="shared" si="49"/>
        <v>3276917</v>
      </c>
      <c r="BO94" s="58">
        <f t="shared" si="50"/>
        <v>4339680</v>
      </c>
      <c r="BP94" s="58">
        <f t="shared" si="16"/>
        <v>156027</v>
      </c>
      <c r="BQ94" s="58">
        <f t="shared" si="15"/>
        <v>173550</v>
      </c>
      <c r="BR94" s="58">
        <f t="shared" si="13"/>
        <v>8329</v>
      </c>
      <c r="BS94" s="58">
        <f t="shared" si="40"/>
        <v>1510612</v>
      </c>
      <c r="BT94" s="58">
        <f t="shared" si="69"/>
        <v>2001</v>
      </c>
      <c r="BU94" s="58">
        <f t="shared" si="67"/>
        <v>51318</v>
      </c>
      <c r="BV94" s="58"/>
      <c r="BW94" s="58">
        <f t="shared" si="60"/>
        <v>20502</v>
      </c>
      <c r="BX94" s="58">
        <f t="shared" si="32"/>
        <v>42271</v>
      </c>
      <c r="BY94" s="58"/>
      <c r="BZ94" s="58"/>
      <c r="CA94" s="59">
        <f t="shared" si="58"/>
        <v>14043406</v>
      </c>
    </row>
    <row r="95" spans="1:79" ht="12.5" x14ac:dyDescent="0.25">
      <c r="A95" s="7"/>
      <c r="B95" s="10"/>
      <c r="C95" s="11" t="s">
        <v>13</v>
      </c>
      <c r="D95" s="61">
        <v>440634</v>
      </c>
      <c r="E95" s="62">
        <v>92816</v>
      </c>
      <c r="F95" s="62">
        <v>111951</v>
      </c>
      <c r="G95" s="62"/>
      <c r="H95" s="62">
        <v>197</v>
      </c>
      <c r="I95" s="62"/>
      <c r="J95" s="62"/>
      <c r="K95" s="63">
        <f t="shared" si="71"/>
        <v>645598</v>
      </c>
      <c r="L95" s="64">
        <v>1758014</v>
      </c>
      <c r="M95" s="62">
        <v>1802232</v>
      </c>
      <c r="N95" s="62">
        <v>2175391</v>
      </c>
      <c r="O95" s="62">
        <v>165122</v>
      </c>
      <c r="P95" s="62">
        <v>61986</v>
      </c>
      <c r="Q95" s="62">
        <v>3201</v>
      </c>
      <c r="R95" s="62">
        <v>457506</v>
      </c>
      <c r="S95" s="62">
        <v>1988</v>
      </c>
      <c r="T95" s="62">
        <v>49877</v>
      </c>
      <c r="U95" s="62"/>
      <c r="V95" s="62">
        <v>20905</v>
      </c>
      <c r="W95" s="62">
        <v>45469</v>
      </c>
      <c r="X95" s="62"/>
      <c r="Y95" s="62"/>
      <c r="Z95" s="63">
        <f t="shared" si="43"/>
        <v>6541691</v>
      </c>
      <c r="AA95" s="62">
        <v>2253271</v>
      </c>
      <c r="AB95" s="62">
        <v>1292148</v>
      </c>
      <c r="AC95" s="62">
        <v>2176405</v>
      </c>
      <c r="AD95" s="62"/>
      <c r="AE95" s="62">
        <v>96827</v>
      </c>
      <c r="AF95" s="62">
        <v>5053</v>
      </c>
      <c r="AG95" s="62">
        <v>1094921</v>
      </c>
      <c r="AH95" s="62"/>
      <c r="AI95" s="62"/>
      <c r="AJ95" s="62"/>
      <c r="AK95" s="62"/>
      <c r="AL95" s="63">
        <f t="shared" ref="AL95:AL96" si="78">SUM(AA95:AH95)</f>
        <v>6918625</v>
      </c>
      <c r="AM95" s="119"/>
      <c r="AN95" s="113"/>
      <c r="AO95" s="113"/>
      <c r="AP95" s="63">
        <f t="shared" si="51"/>
        <v>0</v>
      </c>
      <c r="AQ95" s="46">
        <f t="shared" si="44"/>
        <v>14105914</v>
      </c>
      <c r="AR95" s="12"/>
      <c r="AS95" s="10"/>
      <c r="AT95" s="11" t="s">
        <v>13</v>
      </c>
      <c r="AU95" s="64">
        <f t="shared" si="45"/>
        <v>4011285</v>
      </c>
      <c r="AV95" s="62">
        <f t="shared" si="46"/>
        <v>3094380</v>
      </c>
      <c r="AW95" s="62">
        <f t="shared" si="47"/>
        <v>4351796</v>
      </c>
      <c r="AX95" s="62">
        <f t="shared" si="41"/>
        <v>158813</v>
      </c>
      <c r="AY95" s="62">
        <f t="shared" si="39"/>
        <v>165122</v>
      </c>
      <c r="AZ95" s="62">
        <f t="shared" ref="AZ95:AZ96" si="79">+Q95+AF95</f>
        <v>8254</v>
      </c>
      <c r="BA95" s="62">
        <f t="shared" si="73"/>
        <v>1552427</v>
      </c>
      <c r="BB95" s="62">
        <f t="shared" si="74"/>
        <v>1988</v>
      </c>
      <c r="BC95" s="62">
        <f t="shared" si="75"/>
        <v>49877</v>
      </c>
      <c r="BD95" s="62"/>
      <c r="BE95" s="62">
        <f t="shared" si="76"/>
        <v>20905</v>
      </c>
      <c r="BF95" s="62">
        <f t="shared" ref="BF95:BF96" si="80">+W95+AH95</f>
        <v>45469</v>
      </c>
      <c r="BG95" s="62"/>
      <c r="BH95" s="62"/>
      <c r="BI95" s="63">
        <f t="shared" si="70"/>
        <v>13460316</v>
      </c>
      <c r="BJ95" s="37"/>
      <c r="BK95" s="10"/>
      <c r="BL95" s="11" t="s">
        <v>13</v>
      </c>
      <c r="BM95" s="64">
        <f t="shared" si="48"/>
        <v>4451919</v>
      </c>
      <c r="BN95" s="62">
        <f t="shared" si="49"/>
        <v>3187196</v>
      </c>
      <c r="BO95" s="62">
        <f t="shared" si="50"/>
        <v>4463747</v>
      </c>
      <c r="BP95" s="62">
        <f t="shared" si="16"/>
        <v>159010</v>
      </c>
      <c r="BQ95" s="62">
        <f t="shared" si="15"/>
        <v>165122</v>
      </c>
      <c r="BR95" s="62">
        <f t="shared" si="13"/>
        <v>8254</v>
      </c>
      <c r="BS95" s="62">
        <f t="shared" si="40"/>
        <v>1552427</v>
      </c>
      <c r="BT95" s="62">
        <f t="shared" si="69"/>
        <v>1988</v>
      </c>
      <c r="BU95" s="62">
        <f t="shared" si="67"/>
        <v>49877</v>
      </c>
      <c r="BV95" s="62"/>
      <c r="BW95" s="62">
        <f t="shared" si="60"/>
        <v>20905</v>
      </c>
      <c r="BX95" s="62">
        <f t="shared" si="32"/>
        <v>45469</v>
      </c>
      <c r="BY95" s="62"/>
      <c r="BZ95" s="62"/>
      <c r="CA95" s="63">
        <f t="shared" si="58"/>
        <v>14105914</v>
      </c>
    </row>
    <row r="96" spans="1:79" ht="12.5" x14ac:dyDescent="0.25">
      <c r="A96" s="7"/>
      <c r="B96" s="10"/>
      <c r="C96" s="11" t="s">
        <v>14</v>
      </c>
      <c r="D96" s="61">
        <v>427962</v>
      </c>
      <c r="E96" s="62">
        <v>91042</v>
      </c>
      <c r="F96" s="62">
        <v>122541</v>
      </c>
      <c r="G96" s="62"/>
      <c r="H96" s="62">
        <v>204</v>
      </c>
      <c r="I96" s="62"/>
      <c r="J96" s="62"/>
      <c r="K96" s="63">
        <f t="shared" si="71"/>
        <v>641749</v>
      </c>
      <c r="L96" s="64">
        <v>1718644</v>
      </c>
      <c r="M96" s="62">
        <v>1728447</v>
      </c>
      <c r="N96" s="62">
        <v>2103994</v>
      </c>
      <c r="O96" s="62">
        <v>163092</v>
      </c>
      <c r="P96" s="62">
        <v>64549</v>
      </c>
      <c r="Q96" s="62">
        <v>3064</v>
      </c>
      <c r="R96" s="62">
        <v>467709</v>
      </c>
      <c r="S96" s="62">
        <v>2004</v>
      </c>
      <c r="T96" s="62">
        <v>50474</v>
      </c>
      <c r="U96" s="62"/>
      <c r="V96" s="62">
        <v>21005</v>
      </c>
      <c r="W96" s="62">
        <v>33751</v>
      </c>
      <c r="X96" s="62"/>
      <c r="Y96" s="62"/>
      <c r="Z96" s="63">
        <f t="shared" si="43"/>
        <v>6356733</v>
      </c>
      <c r="AA96" s="62">
        <v>2359829</v>
      </c>
      <c r="AB96" s="62">
        <v>1399926</v>
      </c>
      <c r="AC96" s="62">
        <v>2303204</v>
      </c>
      <c r="AD96" s="62"/>
      <c r="AE96" s="62">
        <v>99930</v>
      </c>
      <c r="AF96" s="62">
        <v>5326</v>
      </c>
      <c r="AG96" s="62">
        <v>1196828</v>
      </c>
      <c r="AH96" s="62">
        <v>17790</v>
      </c>
      <c r="AI96" s="62"/>
      <c r="AJ96" s="62"/>
      <c r="AK96" s="62"/>
      <c r="AL96" s="63">
        <f t="shared" si="78"/>
        <v>7382833</v>
      </c>
      <c r="AM96" s="119"/>
      <c r="AN96" s="113"/>
      <c r="AO96" s="113"/>
      <c r="AP96" s="63">
        <f t="shared" si="51"/>
        <v>0</v>
      </c>
      <c r="AQ96" s="46">
        <f t="shared" si="44"/>
        <v>14381315</v>
      </c>
      <c r="AR96" s="12"/>
      <c r="AS96" s="10"/>
      <c r="AT96" s="11" t="s">
        <v>14</v>
      </c>
      <c r="AU96" s="64">
        <f t="shared" si="45"/>
        <v>4078473</v>
      </c>
      <c r="AV96" s="62">
        <f t="shared" si="46"/>
        <v>3128373</v>
      </c>
      <c r="AW96" s="62">
        <f t="shared" si="47"/>
        <v>4407198</v>
      </c>
      <c r="AX96" s="62">
        <f t="shared" si="41"/>
        <v>164479</v>
      </c>
      <c r="AY96" s="62">
        <f t="shared" si="39"/>
        <v>163092</v>
      </c>
      <c r="AZ96" s="62">
        <f t="shared" si="79"/>
        <v>8390</v>
      </c>
      <c r="BA96" s="62">
        <f t="shared" si="73"/>
        <v>1664537</v>
      </c>
      <c r="BB96" s="62">
        <f t="shared" si="74"/>
        <v>2004</v>
      </c>
      <c r="BC96" s="62">
        <f t="shared" si="75"/>
        <v>50474</v>
      </c>
      <c r="BD96" s="62"/>
      <c r="BE96" s="62">
        <f t="shared" si="76"/>
        <v>21005</v>
      </c>
      <c r="BF96" s="62">
        <f t="shared" si="80"/>
        <v>51541</v>
      </c>
      <c r="BG96" s="62"/>
      <c r="BH96" s="62"/>
      <c r="BI96" s="63">
        <f t="shared" si="70"/>
        <v>13739566</v>
      </c>
      <c r="BJ96" s="37"/>
      <c r="BK96" s="10"/>
      <c r="BL96" s="11" t="s">
        <v>14</v>
      </c>
      <c r="BM96" s="64">
        <f t="shared" si="48"/>
        <v>4506435</v>
      </c>
      <c r="BN96" s="62">
        <f t="shared" si="49"/>
        <v>3219415</v>
      </c>
      <c r="BO96" s="62">
        <f t="shared" si="50"/>
        <v>4529739</v>
      </c>
      <c r="BP96" s="62">
        <f t="shared" si="16"/>
        <v>164683</v>
      </c>
      <c r="BQ96" s="62">
        <f t="shared" si="15"/>
        <v>163092</v>
      </c>
      <c r="BR96" s="62">
        <f t="shared" si="13"/>
        <v>8390</v>
      </c>
      <c r="BS96" s="62">
        <f t="shared" si="40"/>
        <v>1664537</v>
      </c>
      <c r="BT96" s="62">
        <f t="shared" si="69"/>
        <v>2004</v>
      </c>
      <c r="BU96" s="62">
        <f t="shared" si="67"/>
        <v>50474</v>
      </c>
      <c r="BV96" s="62"/>
      <c r="BW96" s="62">
        <f t="shared" si="60"/>
        <v>21005</v>
      </c>
      <c r="BX96" s="62">
        <f t="shared" si="32"/>
        <v>51541</v>
      </c>
      <c r="BY96" s="62"/>
      <c r="BZ96" s="62"/>
      <c r="CA96" s="63">
        <f t="shared" si="58"/>
        <v>14381315</v>
      </c>
    </row>
    <row r="97" spans="1:79" ht="12.5" x14ac:dyDescent="0.25">
      <c r="A97" s="7"/>
      <c r="B97" s="11"/>
      <c r="C97" s="11" t="s">
        <v>15</v>
      </c>
      <c r="D97" s="61">
        <v>410461</v>
      </c>
      <c r="E97" s="62">
        <v>86356</v>
      </c>
      <c r="F97" s="62">
        <v>119207</v>
      </c>
      <c r="G97" s="62"/>
      <c r="H97" s="62">
        <v>189</v>
      </c>
      <c r="I97" s="62"/>
      <c r="J97" s="62"/>
      <c r="K97" s="63">
        <f t="shared" ref="K97:K108" si="81">SUM(D97:I97)</f>
        <v>616213</v>
      </c>
      <c r="L97" s="64">
        <v>1601047</v>
      </c>
      <c r="M97" s="62">
        <v>1658491</v>
      </c>
      <c r="N97" s="62">
        <v>2057557</v>
      </c>
      <c r="O97" s="62">
        <v>161026</v>
      </c>
      <c r="P97" s="62">
        <v>66015</v>
      </c>
      <c r="Q97" s="62">
        <v>2901</v>
      </c>
      <c r="R97" s="62">
        <v>467562</v>
      </c>
      <c r="S97" s="62">
        <v>2156</v>
      </c>
      <c r="T97" s="62">
        <v>50692</v>
      </c>
      <c r="U97" s="62"/>
      <c r="V97" s="62">
        <v>21010</v>
      </c>
      <c r="W97" s="62">
        <v>33878</v>
      </c>
      <c r="X97" s="62"/>
      <c r="Y97" s="62"/>
      <c r="Z97" s="63">
        <f t="shared" si="43"/>
        <v>6122335</v>
      </c>
      <c r="AA97" s="62">
        <v>2443023</v>
      </c>
      <c r="AB97" s="62">
        <v>1460908</v>
      </c>
      <c r="AC97" s="62">
        <v>2385624</v>
      </c>
      <c r="AD97" s="62"/>
      <c r="AE97" s="62">
        <v>103179</v>
      </c>
      <c r="AF97" s="62">
        <v>5537</v>
      </c>
      <c r="AG97" s="62">
        <v>1257869</v>
      </c>
      <c r="AH97" s="62">
        <v>22879</v>
      </c>
      <c r="AI97" s="62"/>
      <c r="AJ97" s="62"/>
      <c r="AK97" s="62"/>
      <c r="AL97" s="63">
        <f>SUM(AA97:AH97)</f>
        <v>7679019</v>
      </c>
      <c r="AM97" s="119"/>
      <c r="AN97" s="113"/>
      <c r="AO97" s="113"/>
      <c r="AP97" s="63">
        <f t="shared" si="51"/>
        <v>0</v>
      </c>
      <c r="AQ97" s="46">
        <f t="shared" si="44"/>
        <v>14417567</v>
      </c>
      <c r="AR97" s="12"/>
      <c r="AS97" s="11"/>
      <c r="AT97" s="11" t="s">
        <v>15</v>
      </c>
      <c r="AU97" s="64">
        <f t="shared" si="45"/>
        <v>4044070</v>
      </c>
      <c r="AV97" s="62">
        <f t="shared" si="46"/>
        <v>3119399</v>
      </c>
      <c r="AW97" s="62">
        <f t="shared" si="47"/>
        <v>4443181</v>
      </c>
      <c r="AX97" s="62">
        <f t="shared" si="41"/>
        <v>169194</v>
      </c>
      <c r="AY97" s="62">
        <f t="shared" si="39"/>
        <v>161026</v>
      </c>
      <c r="AZ97" s="62">
        <f>+Q97+AF97</f>
        <v>8438</v>
      </c>
      <c r="BA97" s="62">
        <f t="shared" ref="BA97:BA108" si="82">+R97+AG97</f>
        <v>1725431</v>
      </c>
      <c r="BB97" s="62">
        <f t="shared" ref="BB97:BB108" si="83">+S97</f>
        <v>2156</v>
      </c>
      <c r="BC97" s="62">
        <f t="shared" ref="BC97:BC108" si="84">+T97</f>
        <v>50692</v>
      </c>
      <c r="BD97" s="62"/>
      <c r="BE97" s="62">
        <f t="shared" ref="BE97:BE108" si="85">+V97</f>
        <v>21010</v>
      </c>
      <c r="BF97" s="62">
        <f>+W97+AH97</f>
        <v>56757</v>
      </c>
      <c r="BG97" s="62"/>
      <c r="BH97" s="62"/>
      <c r="BI97" s="63">
        <f t="shared" ref="BI97:BI108" si="86">SUM(AU97:BF97)</f>
        <v>13801354</v>
      </c>
      <c r="BJ97" s="37"/>
      <c r="BK97" s="11"/>
      <c r="BL97" s="11" t="s">
        <v>15</v>
      </c>
      <c r="BM97" s="64">
        <f t="shared" si="48"/>
        <v>4454531</v>
      </c>
      <c r="BN97" s="62">
        <f t="shared" si="49"/>
        <v>3205755</v>
      </c>
      <c r="BO97" s="62">
        <f t="shared" si="50"/>
        <v>4562388</v>
      </c>
      <c r="BP97" s="62">
        <f t="shared" si="16"/>
        <v>169383</v>
      </c>
      <c r="BQ97" s="62">
        <f t="shared" si="15"/>
        <v>161026</v>
      </c>
      <c r="BR97" s="62">
        <f t="shared" si="13"/>
        <v>8438</v>
      </c>
      <c r="BS97" s="62">
        <f t="shared" si="40"/>
        <v>1725431</v>
      </c>
      <c r="BT97" s="62">
        <f t="shared" si="69"/>
        <v>2156</v>
      </c>
      <c r="BU97" s="62">
        <f t="shared" si="67"/>
        <v>50692</v>
      </c>
      <c r="BV97" s="62"/>
      <c r="BW97" s="62">
        <f t="shared" si="60"/>
        <v>21010</v>
      </c>
      <c r="BX97" s="62">
        <f t="shared" si="32"/>
        <v>56757</v>
      </c>
      <c r="BY97" s="62"/>
      <c r="BZ97" s="62"/>
      <c r="CA97" s="63">
        <f t="shared" si="58"/>
        <v>14417567</v>
      </c>
    </row>
    <row r="98" spans="1:79" ht="12.5" x14ac:dyDescent="0.25">
      <c r="A98" s="7"/>
      <c r="B98" s="10"/>
      <c r="C98" s="11" t="s">
        <v>16</v>
      </c>
      <c r="D98" s="61">
        <v>413728</v>
      </c>
      <c r="E98" s="62">
        <v>82817</v>
      </c>
      <c r="F98" s="62">
        <v>117688</v>
      </c>
      <c r="G98" s="62"/>
      <c r="H98" s="62">
        <v>179</v>
      </c>
      <c r="I98" s="62"/>
      <c r="J98" s="62"/>
      <c r="K98" s="63">
        <f t="shared" si="81"/>
        <v>614412</v>
      </c>
      <c r="L98" s="64">
        <v>1608283</v>
      </c>
      <c r="M98" s="62">
        <v>1599522</v>
      </c>
      <c r="N98" s="62">
        <v>2013246</v>
      </c>
      <c r="O98" s="62">
        <v>159032</v>
      </c>
      <c r="P98" s="62">
        <v>68239</v>
      </c>
      <c r="Q98" s="62">
        <v>2848</v>
      </c>
      <c r="R98" s="62">
        <v>471748</v>
      </c>
      <c r="S98" s="62">
        <v>2126</v>
      </c>
      <c r="T98" s="62">
        <v>50965</v>
      </c>
      <c r="U98" s="62"/>
      <c r="V98" s="62">
        <v>21129</v>
      </c>
      <c r="W98" s="62">
        <v>38282</v>
      </c>
      <c r="X98" s="62"/>
      <c r="Y98" s="62"/>
      <c r="Z98" s="63">
        <f t="shared" si="43"/>
        <v>6035420</v>
      </c>
      <c r="AA98" s="62">
        <v>2458772</v>
      </c>
      <c r="AB98" s="62">
        <v>1536055</v>
      </c>
      <c r="AC98" s="62">
        <v>2448655</v>
      </c>
      <c r="AD98" s="62"/>
      <c r="AE98" s="62">
        <v>106638</v>
      </c>
      <c r="AF98" s="62">
        <v>5770</v>
      </c>
      <c r="AG98" s="62">
        <v>1354846</v>
      </c>
      <c r="AH98" s="62">
        <v>22891</v>
      </c>
      <c r="AI98" s="62"/>
      <c r="AJ98" s="62"/>
      <c r="AK98" s="62"/>
      <c r="AL98" s="63">
        <f t="shared" ref="AL98:AL99" si="87">SUM(AA98:AH98)</f>
        <v>7933627</v>
      </c>
      <c r="AM98" s="119"/>
      <c r="AN98" s="113"/>
      <c r="AO98" s="113"/>
      <c r="AP98" s="63">
        <f t="shared" si="51"/>
        <v>0</v>
      </c>
      <c r="AQ98" s="46">
        <f t="shared" si="44"/>
        <v>14583459</v>
      </c>
      <c r="AR98" s="12"/>
      <c r="AS98" s="10"/>
      <c r="AT98" s="11" t="s">
        <v>16</v>
      </c>
      <c r="AU98" s="64">
        <f t="shared" si="45"/>
        <v>4067055</v>
      </c>
      <c r="AV98" s="62">
        <f t="shared" si="46"/>
        <v>3135577</v>
      </c>
      <c r="AW98" s="62">
        <f t="shared" si="47"/>
        <v>4461901</v>
      </c>
      <c r="AX98" s="62">
        <f t="shared" si="41"/>
        <v>174877</v>
      </c>
      <c r="AY98" s="62">
        <f t="shared" si="39"/>
        <v>159032</v>
      </c>
      <c r="AZ98" s="62">
        <f t="shared" ref="AZ98:AZ99" si="88">+Q98+AF98</f>
        <v>8618</v>
      </c>
      <c r="BA98" s="62">
        <f t="shared" si="82"/>
        <v>1826594</v>
      </c>
      <c r="BB98" s="62">
        <f t="shared" si="83"/>
        <v>2126</v>
      </c>
      <c r="BC98" s="62">
        <f t="shared" si="84"/>
        <v>50965</v>
      </c>
      <c r="BD98" s="62"/>
      <c r="BE98" s="62">
        <f t="shared" si="85"/>
        <v>21129</v>
      </c>
      <c r="BF98" s="62">
        <f t="shared" ref="BF98:BF99" si="89">+W98+AH98</f>
        <v>61173</v>
      </c>
      <c r="BG98" s="62"/>
      <c r="BH98" s="62"/>
      <c r="BI98" s="63">
        <f t="shared" si="86"/>
        <v>13969047</v>
      </c>
      <c r="BJ98" s="37"/>
      <c r="BK98" s="10"/>
      <c r="BL98" s="11" t="s">
        <v>16</v>
      </c>
      <c r="BM98" s="64">
        <f t="shared" si="48"/>
        <v>4480783</v>
      </c>
      <c r="BN98" s="62">
        <f t="shared" si="49"/>
        <v>3218394</v>
      </c>
      <c r="BO98" s="62">
        <f t="shared" si="50"/>
        <v>4579589</v>
      </c>
      <c r="BP98" s="62">
        <f t="shared" si="16"/>
        <v>175056</v>
      </c>
      <c r="BQ98" s="62">
        <f t="shared" si="15"/>
        <v>159032</v>
      </c>
      <c r="BR98" s="62">
        <f t="shared" ref="BR98:BR161" si="90">+I98+AZ98</f>
        <v>8618</v>
      </c>
      <c r="BS98" s="62">
        <f t="shared" si="40"/>
        <v>1826594</v>
      </c>
      <c r="BT98" s="62">
        <f t="shared" si="69"/>
        <v>2126</v>
      </c>
      <c r="BU98" s="62">
        <f t="shared" si="67"/>
        <v>50965</v>
      </c>
      <c r="BV98" s="62"/>
      <c r="BW98" s="62">
        <f t="shared" si="60"/>
        <v>21129</v>
      </c>
      <c r="BX98" s="62">
        <f t="shared" si="32"/>
        <v>61173</v>
      </c>
      <c r="BY98" s="62"/>
      <c r="BZ98" s="62"/>
      <c r="CA98" s="63">
        <f t="shared" si="58"/>
        <v>14583459</v>
      </c>
    </row>
    <row r="99" spans="1:79" ht="12.5" x14ac:dyDescent="0.25">
      <c r="A99" s="7"/>
      <c r="B99" s="10"/>
      <c r="C99" s="11" t="s">
        <v>17</v>
      </c>
      <c r="D99" s="61">
        <v>337768</v>
      </c>
      <c r="E99" s="62">
        <v>76079</v>
      </c>
      <c r="F99" s="62">
        <v>110950</v>
      </c>
      <c r="G99" s="62">
        <v>3513</v>
      </c>
      <c r="H99" s="62">
        <v>173</v>
      </c>
      <c r="I99" s="62"/>
      <c r="J99" s="62"/>
      <c r="K99" s="63">
        <f t="shared" si="81"/>
        <v>528483</v>
      </c>
      <c r="L99" s="64">
        <v>1528664</v>
      </c>
      <c r="M99" s="62">
        <v>1489267</v>
      </c>
      <c r="N99" s="62">
        <v>1957388</v>
      </c>
      <c r="O99" s="62">
        <v>96658</v>
      </c>
      <c r="P99" s="62">
        <v>70140</v>
      </c>
      <c r="Q99" s="62">
        <v>2624</v>
      </c>
      <c r="R99" s="62">
        <v>477065</v>
      </c>
      <c r="S99" s="62">
        <v>1684</v>
      </c>
      <c r="T99" s="62">
        <v>49758</v>
      </c>
      <c r="U99" s="62"/>
      <c r="V99" s="62">
        <v>21251</v>
      </c>
      <c r="W99" s="62">
        <v>43756</v>
      </c>
      <c r="X99" s="62"/>
      <c r="Y99" s="62"/>
      <c r="Z99" s="63">
        <f t="shared" si="43"/>
        <v>5738255</v>
      </c>
      <c r="AA99" s="62">
        <v>2621049</v>
      </c>
      <c r="AB99" s="62">
        <v>1571554</v>
      </c>
      <c r="AC99" s="62">
        <v>2514089</v>
      </c>
      <c r="AD99" s="62">
        <v>56682</v>
      </c>
      <c r="AE99" s="62">
        <v>109044</v>
      </c>
      <c r="AF99" s="62">
        <v>5955</v>
      </c>
      <c r="AG99" s="62">
        <v>1429847</v>
      </c>
      <c r="AH99" s="62">
        <v>20606</v>
      </c>
      <c r="AI99" s="62"/>
      <c r="AJ99" s="62"/>
      <c r="AK99" s="62"/>
      <c r="AL99" s="63">
        <f t="shared" si="87"/>
        <v>8328826</v>
      </c>
      <c r="AM99" s="119"/>
      <c r="AN99" s="113"/>
      <c r="AO99" s="113"/>
      <c r="AP99" s="63">
        <f t="shared" si="51"/>
        <v>0</v>
      </c>
      <c r="AQ99" s="46">
        <f t="shared" si="44"/>
        <v>14595564</v>
      </c>
      <c r="AR99" s="12"/>
      <c r="AS99" s="10"/>
      <c r="AT99" s="11" t="s">
        <v>17</v>
      </c>
      <c r="AU99" s="64">
        <f t="shared" si="45"/>
        <v>4149713</v>
      </c>
      <c r="AV99" s="62">
        <f t="shared" si="46"/>
        <v>3060821</v>
      </c>
      <c r="AW99" s="62">
        <f t="shared" si="47"/>
        <v>4471477</v>
      </c>
      <c r="AX99" s="62">
        <f t="shared" si="41"/>
        <v>179184</v>
      </c>
      <c r="AY99" s="62">
        <f t="shared" ref="AY99:AY114" si="91">+O99+AD99</f>
        <v>153340</v>
      </c>
      <c r="AZ99" s="62">
        <f t="shared" si="88"/>
        <v>8579</v>
      </c>
      <c r="BA99" s="62">
        <f t="shared" si="82"/>
        <v>1906912</v>
      </c>
      <c r="BB99" s="62">
        <f t="shared" si="83"/>
        <v>1684</v>
      </c>
      <c r="BC99" s="62">
        <f t="shared" si="84"/>
        <v>49758</v>
      </c>
      <c r="BD99" s="62"/>
      <c r="BE99" s="62">
        <f t="shared" si="85"/>
        <v>21251</v>
      </c>
      <c r="BF99" s="62">
        <f t="shared" si="89"/>
        <v>64362</v>
      </c>
      <c r="BG99" s="62"/>
      <c r="BH99" s="62"/>
      <c r="BI99" s="63">
        <f t="shared" si="86"/>
        <v>14067081</v>
      </c>
      <c r="BJ99" s="37"/>
      <c r="BK99" s="10"/>
      <c r="BL99" s="11" t="s">
        <v>17</v>
      </c>
      <c r="BM99" s="64">
        <f t="shared" si="48"/>
        <v>4487481</v>
      </c>
      <c r="BN99" s="62">
        <f t="shared" si="49"/>
        <v>3136900</v>
      </c>
      <c r="BO99" s="62">
        <f t="shared" si="50"/>
        <v>4582427</v>
      </c>
      <c r="BP99" s="62">
        <f t="shared" si="16"/>
        <v>179357</v>
      </c>
      <c r="BQ99" s="62">
        <f t="shared" si="15"/>
        <v>156853</v>
      </c>
      <c r="BR99" s="62">
        <f t="shared" si="90"/>
        <v>8579</v>
      </c>
      <c r="BS99" s="62">
        <f t="shared" si="40"/>
        <v>1906912</v>
      </c>
      <c r="BT99" s="62">
        <f t="shared" si="69"/>
        <v>1684</v>
      </c>
      <c r="BU99" s="62">
        <f t="shared" si="67"/>
        <v>49758</v>
      </c>
      <c r="BV99" s="62"/>
      <c r="BW99" s="62">
        <f t="shared" si="60"/>
        <v>21251</v>
      </c>
      <c r="BX99" s="62">
        <f t="shared" si="32"/>
        <v>64362</v>
      </c>
      <c r="BY99" s="62"/>
      <c r="BZ99" s="62"/>
      <c r="CA99" s="63">
        <f t="shared" si="58"/>
        <v>14595564</v>
      </c>
    </row>
    <row r="100" spans="1:79" ht="12.5" x14ac:dyDescent="0.25">
      <c r="A100" s="7"/>
      <c r="B100" s="11"/>
      <c r="C100" s="11" t="s">
        <v>18</v>
      </c>
      <c r="D100" s="61">
        <v>333448</v>
      </c>
      <c r="E100" s="62">
        <v>71446</v>
      </c>
      <c r="F100" s="62">
        <v>112971</v>
      </c>
      <c r="G100" s="62">
        <v>3902</v>
      </c>
      <c r="H100" s="62">
        <v>178</v>
      </c>
      <c r="I100" s="62"/>
      <c r="J100" s="62"/>
      <c r="K100" s="63">
        <f t="shared" si="81"/>
        <v>521945</v>
      </c>
      <c r="L100" s="64">
        <v>1471995</v>
      </c>
      <c r="M100" s="62">
        <v>1415356</v>
      </c>
      <c r="N100" s="62">
        <v>1966097</v>
      </c>
      <c r="O100" s="62">
        <v>102863</v>
      </c>
      <c r="P100" s="62">
        <v>72564</v>
      </c>
      <c r="Q100" s="62">
        <v>2493</v>
      </c>
      <c r="R100" s="62">
        <v>471312</v>
      </c>
      <c r="S100" s="62">
        <v>1544</v>
      </c>
      <c r="T100" s="62">
        <v>49312</v>
      </c>
      <c r="U100" s="62"/>
      <c r="V100" s="62">
        <v>21301</v>
      </c>
      <c r="W100" s="62">
        <v>49946</v>
      </c>
      <c r="X100" s="62"/>
      <c r="Y100" s="62"/>
      <c r="Z100" s="63">
        <f t="shared" si="43"/>
        <v>5624783</v>
      </c>
      <c r="AA100" s="62">
        <v>2765030</v>
      </c>
      <c r="AB100" s="62">
        <v>1631253</v>
      </c>
      <c r="AC100" s="62">
        <v>2623566</v>
      </c>
      <c r="AD100" s="62">
        <v>64712</v>
      </c>
      <c r="AE100" s="62">
        <v>113106</v>
      </c>
      <c r="AF100" s="62">
        <v>6204</v>
      </c>
      <c r="AG100" s="62">
        <v>1531296</v>
      </c>
      <c r="AH100" s="62">
        <v>18187</v>
      </c>
      <c r="AI100" s="62"/>
      <c r="AJ100" s="62"/>
      <c r="AK100" s="62"/>
      <c r="AL100" s="63">
        <f>SUM(AA100:AH100)</f>
        <v>8753354</v>
      </c>
      <c r="AM100" s="119"/>
      <c r="AN100" s="113"/>
      <c r="AO100" s="113"/>
      <c r="AP100" s="63">
        <f t="shared" si="51"/>
        <v>0</v>
      </c>
      <c r="AQ100" s="46">
        <f t="shared" si="44"/>
        <v>14900082</v>
      </c>
      <c r="AR100" s="12"/>
      <c r="AS100" s="11"/>
      <c r="AT100" s="11" t="s">
        <v>18</v>
      </c>
      <c r="AU100" s="64">
        <f t="shared" si="45"/>
        <v>4237025</v>
      </c>
      <c r="AV100" s="62">
        <f t="shared" si="46"/>
        <v>3046609</v>
      </c>
      <c r="AW100" s="62">
        <f t="shared" si="47"/>
        <v>4589663</v>
      </c>
      <c r="AX100" s="62">
        <f t="shared" si="41"/>
        <v>185670</v>
      </c>
      <c r="AY100" s="62">
        <f t="shared" si="91"/>
        <v>167575</v>
      </c>
      <c r="AZ100" s="62">
        <f>+Q100+AF100</f>
        <v>8697</v>
      </c>
      <c r="BA100" s="62">
        <f t="shared" si="82"/>
        <v>2002608</v>
      </c>
      <c r="BB100" s="62">
        <f t="shared" si="83"/>
        <v>1544</v>
      </c>
      <c r="BC100" s="62">
        <f t="shared" si="84"/>
        <v>49312</v>
      </c>
      <c r="BD100" s="62"/>
      <c r="BE100" s="62">
        <f t="shared" si="85"/>
        <v>21301</v>
      </c>
      <c r="BF100" s="62">
        <f>+W100+AH100</f>
        <v>68133</v>
      </c>
      <c r="BG100" s="62"/>
      <c r="BH100" s="62"/>
      <c r="BI100" s="63">
        <f t="shared" si="86"/>
        <v>14378137</v>
      </c>
      <c r="BJ100" s="37"/>
      <c r="BK100" s="11"/>
      <c r="BL100" s="11" t="s">
        <v>18</v>
      </c>
      <c r="BM100" s="64">
        <f t="shared" si="48"/>
        <v>4570473</v>
      </c>
      <c r="BN100" s="62">
        <f t="shared" si="49"/>
        <v>3118055</v>
      </c>
      <c r="BO100" s="62">
        <f t="shared" si="50"/>
        <v>4702634</v>
      </c>
      <c r="BP100" s="62">
        <f t="shared" si="16"/>
        <v>185848</v>
      </c>
      <c r="BQ100" s="62">
        <f t="shared" si="15"/>
        <v>171477</v>
      </c>
      <c r="BR100" s="62">
        <f t="shared" si="90"/>
        <v>8697</v>
      </c>
      <c r="BS100" s="62">
        <f t="shared" si="40"/>
        <v>2002608</v>
      </c>
      <c r="BT100" s="62">
        <f t="shared" si="69"/>
        <v>1544</v>
      </c>
      <c r="BU100" s="62">
        <f t="shared" si="67"/>
        <v>49312</v>
      </c>
      <c r="BV100" s="62"/>
      <c r="BW100" s="62">
        <f t="shared" si="60"/>
        <v>21301</v>
      </c>
      <c r="BX100" s="62">
        <f t="shared" si="32"/>
        <v>68133</v>
      </c>
      <c r="BY100" s="62"/>
      <c r="BZ100" s="62"/>
      <c r="CA100" s="63">
        <f t="shared" si="58"/>
        <v>14900082</v>
      </c>
    </row>
    <row r="101" spans="1:79" ht="12.5" x14ac:dyDescent="0.25">
      <c r="A101" s="7"/>
      <c r="B101" s="10"/>
      <c r="C101" s="11" t="s">
        <v>19</v>
      </c>
      <c r="D101" s="61">
        <v>318430</v>
      </c>
      <c r="E101" s="62">
        <v>72439</v>
      </c>
      <c r="F101" s="62">
        <v>119038</v>
      </c>
      <c r="G101" s="62">
        <v>3871</v>
      </c>
      <c r="H101" s="62">
        <v>149</v>
      </c>
      <c r="I101" s="62"/>
      <c r="J101" s="62"/>
      <c r="K101" s="63">
        <f t="shared" si="81"/>
        <v>513927</v>
      </c>
      <c r="L101" s="64">
        <v>1399369</v>
      </c>
      <c r="M101" s="62">
        <v>1578367</v>
      </c>
      <c r="N101" s="62">
        <v>1999897</v>
      </c>
      <c r="O101" s="62">
        <v>96660</v>
      </c>
      <c r="P101" s="62">
        <v>73235</v>
      </c>
      <c r="Q101" s="62">
        <v>2356</v>
      </c>
      <c r="R101" s="62">
        <v>445274</v>
      </c>
      <c r="S101" s="62">
        <v>1544</v>
      </c>
      <c r="T101" s="62">
        <v>52100</v>
      </c>
      <c r="U101" s="62"/>
      <c r="V101" s="62">
        <v>21405</v>
      </c>
      <c r="W101" s="62">
        <v>28303</v>
      </c>
      <c r="X101" s="62"/>
      <c r="Y101" s="62"/>
      <c r="Z101" s="63">
        <f t="shared" si="43"/>
        <v>5698510</v>
      </c>
      <c r="AA101" s="62">
        <v>2890630</v>
      </c>
      <c r="AB101" s="62">
        <v>1666005</v>
      </c>
      <c r="AC101" s="62">
        <v>2720985</v>
      </c>
      <c r="AD101" s="62">
        <v>66138</v>
      </c>
      <c r="AE101" s="62">
        <v>114239</v>
      </c>
      <c r="AF101" s="62">
        <v>6390</v>
      </c>
      <c r="AG101" s="62">
        <v>1564767</v>
      </c>
      <c r="AH101" s="62">
        <v>38807</v>
      </c>
      <c r="AI101" s="62"/>
      <c r="AJ101" s="62"/>
      <c r="AK101" s="62"/>
      <c r="AL101" s="63">
        <f t="shared" ref="AL101:AL102" si="92">SUM(AA101:AH101)</f>
        <v>9067961</v>
      </c>
      <c r="AM101" s="119"/>
      <c r="AN101" s="113"/>
      <c r="AO101" s="113"/>
      <c r="AP101" s="63">
        <f t="shared" si="51"/>
        <v>0</v>
      </c>
      <c r="AQ101" s="46">
        <f t="shared" si="44"/>
        <v>15280398</v>
      </c>
      <c r="AR101" s="12"/>
      <c r="AS101" s="10"/>
      <c r="AT101" s="11" t="s">
        <v>19</v>
      </c>
      <c r="AU101" s="64">
        <f t="shared" si="45"/>
        <v>4289999</v>
      </c>
      <c r="AV101" s="62">
        <f t="shared" si="46"/>
        <v>3244372</v>
      </c>
      <c r="AW101" s="62">
        <f t="shared" si="47"/>
        <v>4720882</v>
      </c>
      <c r="AX101" s="62">
        <f t="shared" si="41"/>
        <v>187474</v>
      </c>
      <c r="AY101" s="62">
        <f t="shared" si="91"/>
        <v>162798</v>
      </c>
      <c r="AZ101" s="62">
        <f t="shared" ref="AZ101:AZ102" si="93">+Q101+AF101</f>
        <v>8746</v>
      </c>
      <c r="BA101" s="62">
        <f t="shared" si="82"/>
        <v>2010041</v>
      </c>
      <c r="BB101" s="62">
        <f t="shared" si="83"/>
        <v>1544</v>
      </c>
      <c r="BC101" s="62">
        <f t="shared" si="84"/>
        <v>52100</v>
      </c>
      <c r="BD101" s="62"/>
      <c r="BE101" s="62">
        <f t="shared" si="85"/>
        <v>21405</v>
      </c>
      <c r="BF101" s="62">
        <f t="shared" ref="BF101:BF102" si="94">+W101+AH101</f>
        <v>67110</v>
      </c>
      <c r="BG101" s="62"/>
      <c r="BH101" s="62"/>
      <c r="BI101" s="63">
        <f t="shared" si="86"/>
        <v>14766471</v>
      </c>
      <c r="BJ101" s="37"/>
      <c r="BK101" s="10"/>
      <c r="BL101" s="11" t="s">
        <v>19</v>
      </c>
      <c r="BM101" s="64">
        <f t="shared" si="48"/>
        <v>4608429</v>
      </c>
      <c r="BN101" s="62">
        <f t="shared" si="49"/>
        <v>3316811</v>
      </c>
      <c r="BO101" s="62">
        <f t="shared" si="50"/>
        <v>4839920</v>
      </c>
      <c r="BP101" s="62">
        <f t="shared" si="16"/>
        <v>187623</v>
      </c>
      <c r="BQ101" s="62">
        <f t="shared" ref="BQ101:BQ164" si="95">+G101+AY101</f>
        <v>166669</v>
      </c>
      <c r="BR101" s="62">
        <f t="shared" si="90"/>
        <v>8746</v>
      </c>
      <c r="BS101" s="62">
        <f t="shared" si="40"/>
        <v>2010041</v>
      </c>
      <c r="BT101" s="62">
        <f t="shared" si="69"/>
        <v>1544</v>
      </c>
      <c r="BU101" s="62">
        <f t="shared" si="67"/>
        <v>52100</v>
      </c>
      <c r="BV101" s="62"/>
      <c r="BW101" s="62">
        <f t="shared" si="60"/>
        <v>21405</v>
      </c>
      <c r="BX101" s="62">
        <f t="shared" si="32"/>
        <v>67110</v>
      </c>
      <c r="BY101" s="62"/>
      <c r="BZ101" s="62"/>
      <c r="CA101" s="63">
        <f t="shared" si="58"/>
        <v>15280398</v>
      </c>
    </row>
    <row r="102" spans="1:79" ht="12.5" x14ac:dyDescent="0.25">
      <c r="A102" s="7"/>
      <c r="B102" s="10"/>
      <c r="C102" s="11" t="s">
        <v>20</v>
      </c>
      <c r="D102" s="61">
        <v>335286</v>
      </c>
      <c r="E102" s="62">
        <v>70884</v>
      </c>
      <c r="F102" s="62">
        <v>123838</v>
      </c>
      <c r="G102" s="62">
        <v>3961</v>
      </c>
      <c r="H102" s="62">
        <v>150</v>
      </c>
      <c r="I102" s="62"/>
      <c r="J102" s="62"/>
      <c r="K102" s="63">
        <f t="shared" si="81"/>
        <v>534119</v>
      </c>
      <c r="L102" s="64">
        <v>1479949</v>
      </c>
      <c r="M102" s="62">
        <v>1546411</v>
      </c>
      <c r="N102" s="62">
        <v>2026030</v>
      </c>
      <c r="O102" s="62">
        <v>91235</v>
      </c>
      <c r="P102" s="62">
        <v>73974</v>
      </c>
      <c r="Q102" s="62">
        <v>2171</v>
      </c>
      <c r="R102" s="62">
        <v>474438</v>
      </c>
      <c r="S102" s="62">
        <v>1444</v>
      </c>
      <c r="T102" s="62">
        <v>49138</v>
      </c>
      <c r="U102" s="62"/>
      <c r="V102" s="62">
        <v>21100</v>
      </c>
      <c r="W102" s="62">
        <v>25640</v>
      </c>
      <c r="X102" s="62"/>
      <c r="Y102" s="62"/>
      <c r="Z102" s="63">
        <f t="shared" si="43"/>
        <v>5791530</v>
      </c>
      <c r="AA102" s="62">
        <v>2775546</v>
      </c>
      <c r="AB102" s="62">
        <v>1646873</v>
      </c>
      <c r="AC102" s="62">
        <v>2787490</v>
      </c>
      <c r="AD102" s="62">
        <v>65243</v>
      </c>
      <c r="AE102" s="62">
        <v>116018</v>
      </c>
      <c r="AF102" s="62">
        <v>6490</v>
      </c>
      <c r="AG102" s="62">
        <v>1657799</v>
      </c>
      <c r="AH102" s="62">
        <v>39140</v>
      </c>
      <c r="AI102" s="62"/>
      <c r="AJ102" s="62"/>
      <c r="AK102" s="62"/>
      <c r="AL102" s="63">
        <f t="shared" si="92"/>
        <v>9094599</v>
      </c>
      <c r="AM102" s="119"/>
      <c r="AN102" s="113"/>
      <c r="AO102" s="113"/>
      <c r="AP102" s="63">
        <f t="shared" si="51"/>
        <v>0</v>
      </c>
      <c r="AQ102" s="46">
        <f t="shared" si="44"/>
        <v>15420248</v>
      </c>
      <c r="AR102" s="12"/>
      <c r="AS102" s="10"/>
      <c r="AT102" s="11" t="s">
        <v>20</v>
      </c>
      <c r="AU102" s="64">
        <f t="shared" si="45"/>
        <v>4255495</v>
      </c>
      <c r="AV102" s="62">
        <f t="shared" si="46"/>
        <v>3193284</v>
      </c>
      <c r="AW102" s="62">
        <f t="shared" si="47"/>
        <v>4813520</v>
      </c>
      <c r="AX102" s="62">
        <f t="shared" si="41"/>
        <v>189992</v>
      </c>
      <c r="AY102" s="62">
        <f t="shared" si="91"/>
        <v>156478</v>
      </c>
      <c r="AZ102" s="62">
        <f t="shared" si="93"/>
        <v>8661</v>
      </c>
      <c r="BA102" s="62">
        <f t="shared" si="82"/>
        <v>2132237</v>
      </c>
      <c r="BB102" s="62">
        <f t="shared" si="83"/>
        <v>1444</v>
      </c>
      <c r="BC102" s="62">
        <f t="shared" si="84"/>
        <v>49138</v>
      </c>
      <c r="BD102" s="62"/>
      <c r="BE102" s="62">
        <f t="shared" si="85"/>
        <v>21100</v>
      </c>
      <c r="BF102" s="62">
        <f t="shared" si="94"/>
        <v>64780</v>
      </c>
      <c r="BG102" s="62"/>
      <c r="BH102" s="62"/>
      <c r="BI102" s="63">
        <f t="shared" si="86"/>
        <v>14886129</v>
      </c>
      <c r="BJ102" s="37"/>
      <c r="BK102" s="10"/>
      <c r="BL102" s="11" t="s">
        <v>20</v>
      </c>
      <c r="BM102" s="64">
        <f t="shared" si="48"/>
        <v>4590781</v>
      </c>
      <c r="BN102" s="62">
        <f t="shared" si="49"/>
        <v>3264168</v>
      </c>
      <c r="BO102" s="62">
        <f t="shared" si="50"/>
        <v>4937358</v>
      </c>
      <c r="BP102" s="62">
        <f t="shared" si="16"/>
        <v>190142</v>
      </c>
      <c r="BQ102" s="62">
        <f t="shared" si="95"/>
        <v>160439</v>
      </c>
      <c r="BR102" s="62">
        <f t="shared" si="90"/>
        <v>8661</v>
      </c>
      <c r="BS102" s="62">
        <f t="shared" si="40"/>
        <v>2132237</v>
      </c>
      <c r="BT102" s="62">
        <f t="shared" si="69"/>
        <v>1444</v>
      </c>
      <c r="BU102" s="62">
        <f t="shared" si="67"/>
        <v>49138</v>
      </c>
      <c r="BV102" s="62"/>
      <c r="BW102" s="62">
        <f t="shared" si="60"/>
        <v>21100</v>
      </c>
      <c r="BX102" s="62">
        <f t="shared" si="32"/>
        <v>64780</v>
      </c>
      <c r="BY102" s="62"/>
      <c r="BZ102" s="62"/>
      <c r="CA102" s="63">
        <f t="shared" si="58"/>
        <v>15420248</v>
      </c>
    </row>
    <row r="103" spans="1:79" ht="12.5" x14ac:dyDescent="0.25">
      <c r="A103" s="7"/>
      <c r="B103" s="11"/>
      <c r="C103" s="11" t="s">
        <v>21</v>
      </c>
      <c r="D103" s="61">
        <v>178103</v>
      </c>
      <c r="E103" s="62">
        <v>64236</v>
      </c>
      <c r="F103" s="62">
        <v>127239</v>
      </c>
      <c r="G103" s="62">
        <v>4105</v>
      </c>
      <c r="H103" s="62">
        <v>161</v>
      </c>
      <c r="I103" s="62"/>
      <c r="J103" s="62"/>
      <c r="K103" s="63">
        <f t="shared" si="81"/>
        <v>373844</v>
      </c>
      <c r="L103" s="64">
        <v>1402511</v>
      </c>
      <c r="M103" s="62">
        <v>1355424</v>
      </c>
      <c r="N103" s="62">
        <v>2063171</v>
      </c>
      <c r="O103" s="62">
        <v>88597</v>
      </c>
      <c r="P103" s="62">
        <v>76383</v>
      </c>
      <c r="Q103" s="62">
        <v>2070</v>
      </c>
      <c r="R103" s="62">
        <v>473481</v>
      </c>
      <c r="S103" s="62">
        <v>1371</v>
      </c>
      <c r="T103" s="62">
        <v>41955</v>
      </c>
      <c r="U103" s="62"/>
      <c r="V103" s="62">
        <v>21487</v>
      </c>
      <c r="W103" s="62">
        <v>23765</v>
      </c>
      <c r="X103" s="62"/>
      <c r="Y103" s="62"/>
      <c r="Z103" s="63">
        <f t="shared" si="43"/>
        <v>5550215</v>
      </c>
      <c r="AA103" s="62">
        <v>3076782</v>
      </c>
      <c r="AB103" s="62">
        <v>1894746</v>
      </c>
      <c r="AC103" s="62">
        <v>2898249</v>
      </c>
      <c r="AD103" s="62">
        <v>67436</v>
      </c>
      <c r="AE103" s="62">
        <v>118910</v>
      </c>
      <c r="AF103" s="62">
        <v>6745</v>
      </c>
      <c r="AG103" s="62">
        <v>1719645</v>
      </c>
      <c r="AH103" s="62">
        <v>39715</v>
      </c>
      <c r="AI103" s="62"/>
      <c r="AJ103" s="62"/>
      <c r="AK103" s="62"/>
      <c r="AL103" s="63">
        <f>SUM(AA103:AH103)</f>
        <v>9822228</v>
      </c>
      <c r="AM103" s="119"/>
      <c r="AN103" s="113"/>
      <c r="AO103" s="113"/>
      <c r="AP103" s="63">
        <f t="shared" si="51"/>
        <v>0</v>
      </c>
      <c r="AQ103" s="46">
        <f t="shared" si="44"/>
        <v>15746287</v>
      </c>
      <c r="AR103" s="12"/>
      <c r="AS103" s="11"/>
      <c r="AT103" s="11" t="s">
        <v>21</v>
      </c>
      <c r="AU103" s="64">
        <f t="shared" si="45"/>
        <v>4479293</v>
      </c>
      <c r="AV103" s="62">
        <f t="shared" si="46"/>
        <v>3250170</v>
      </c>
      <c r="AW103" s="62">
        <f t="shared" si="47"/>
        <v>4961420</v>
      </c>
      <c r="AX103" s="62">
        <f t="shared" si="41"/>
        <v>195293</v>
      </c>
      <c r="AY103" s="62">
        <f t="shared" si="91"/>
        <v>156033</v>
      </c>
      <c r="AZ103" s="62">
        <f>+Q103+AF103</f>
        <v>8815</v>
      </c>
      <c r="BA103" s="62">
        <f t="shared" si="82"/>
        <v>2193126</v>
      </c>
      <c r="BB103" s="62">
        <f t="shared" si="83"/>
        <v>1371</v>
      </c>
      <c r="BC103" s="62">
        <f t="shared" si="84"/>
        <v>41955</v>
      </c>
      <c r="BD103" s="62"/>
      <c r="BE103" s="62">
        <f t="shared" si="85"/>
        <v>21487</v>
      </c>
      <c r="BF103" s="62">
        <f>+W103+AH103</f>
        <v>63480</v>
      </c>
      <c r="BG103" s="62"/>
      <c r="BH103" s="62"/>
      <c r="BI103" s="63">
        <f t="shared" si="86"/>
        <v>15372443</v>
      </c>
      <c r="BJ103" s="37"/>
      <c r="BK103" s="11"/>
      <c r="BL103" s="11" t="s">
        <v>21</v>
      </c>
      <c r="BM103" s="64">
        <f t="shared" si="48"/>
        <v>4657396</v>
      </c>
      <c r="BN103" s="62">
        <f t="shared" si="49"/>
        <v>3314406</v>
      </c>
      <c r="BO103" s="62">
        <f t="shared" si="50"/>
        <v>5088659</v>
      </c>
      <c r="BP103" s="62">
        <f t="shared" ref="BP103:BP166" si="96">+H103+AX103</f>
        <v>195454</v>
      </c>
      <c r="BQ103" s="62">
        <f t="shared" si="95"/>
        <v>160138</v>
      </c>
      <c r="BR103" s="62">
        <f t="shared" si="90"/>
        <v>8815</v>
      </c>
      <c r="BS103" s="62">
        <f t="shared" ref="BS103:BS134" si="97">BA103</f>
        <v>2193126</v>
      </c>
      <c r="BT103" s="62">
        <f t="shared" si="69"/>
        <v>1371</v>
      </c>
      <c r="BU103" s="62">
        <f t="shared" si="67"/>
        <v>41955</v>
      </c>
      <c r="BV103" s="62"/>
      <c r="BW103" s="62">
        <f t="shared" si="60"/>
        <v>21487</v>
      </c>
      <c r="BX103" s="62">
        <f t="shared" si="32"/>
        <v>63480</v>
      </c>
      <c r="BY103" s="62"/>
      <c r="BZ103" s="62"/>
      <c r="CA103" s="63">
        <f t="shared" si="58"/>
        <v>15746287</v>
      </c>
    </row>
    <row r="104" spans="1:79" ht="12.5" x14ac:dyDescent="0.25">
      <c r="A104" s="7"/>
      <c r="B104" s="10"/>
      <c r="C104" s="11" t="s">
        <v>22</v>
      </c>
      <c r="D104" s="61">
        <v>148417</v>
      </c>
      <c r="E104" s="62">
        <v>57247</v>
      </c>
      <c r="F104" s="62">
        <v>131090</v>
      </c>
      <c r="G104" s="62">
        <v>4380</v>
      </c>
      <c r="H104" s="62">
        <v>158</v>
      </c>
      <c r="I104" s="62"/>
      <c r="J104" s="62"/>
      <c r="K104" s="63">
        <f t="shared" si="81"/>
        <v>341292</v>
      </c>
      <c r="L104" s="64">
        <v>1402752</v>
      </c>
      <c r="M104" s="62">
        <v>1349512</v>
      </c>
      <c r="N104" s="62">
        <v>2263407</v>
      </c>
      <c r="O104" s="62">
        <v>84896</v>
      </c>
      <c r="P104" s="62">
        <v>76906</v>
      </c>
      <c r="Q104" s="62">
        <v>1991</v>
      </c>
      <c r="R104" s="62">
        <v>465592</v>
      </c>
      <c r="S104" s="62">
        <v>1407</v>
      </c>
      <c r="T104" s="62">
        <v>39345</v>
      </c>
      <c r="U104" s="62"/>
      <c r="V104" s="62">
        <v>21510</v>
      </c>
      <c r="W104" s="62">
        <v>21671</v>
      </c>
      <c r="X104" s="62"/>
      <c r="Y104" s="62"/>
      <c r="Z104" s="63">
        <f t="shared" si="43"/>
        <v>5728989</v>
      </c>
      <c r="AA104" s="62">
        <v>3102566</v>
      </c>
      <c r="AB104" s="62">
        <v>1975016</v>
      </c>
      <c r="AC104" s="62">
        <v>2996435</v>
      </c>
      <c r="AD104" s="62">
        <v>69862</v>
      </c>
      <c r="AE104" s="62">
        <v>120848</v>
      </c>
      <c r="AF104" s="62">
        <v>6903</v>
      </c>
      <c r="AG104" s="62">
        <v>1784621</v>
      </c>
      <c r="AH104" s="62">
        <v>39729</v>
      </c>
      <c r="AI104" s="62"/>
      <c r="AJ104" s="62"/>
      <c r="AK104" s="62"/>
      <c r="AL104" s="63">
        <f t="shared" ref="AL104:AL105" si="98">SUM(AA104:AH104)</f>
        <v>10095980</v>
      </c>
      <c r="AM104" s="119"/>
      <c r="AN104" s="113"/>
      <c r="AO104" s="113"/>
      <c r="AP104" s="63">
        <f t="shared" si="51"/>
        <v>0</v>
      </c>
      <c r="AQ104" s="46">
        <f t="shared" si="44"/>
        <v>16166261</v>
      </c>
      <c r="AR104" s="12"/>
      <c r="AS104" s="10"/>
      <c r="AT104" s="11" t="s">
        <v>22</v>
      </c>
      <c r="AU104" s="64">
        <f t="shared" si="45"/>
        <v>4505318</v>
      </c>
      <c r="AV104" s="62">
        <f t="shared" si="46"/>
        <v>3324528</v>
      </c>
      <c r="AW104" s="62">
        <f t="shared" si="47"/>
        <v>5259842</v>
      </c>
      <c r="AX104" s="62">
        <f t="shared" ref="AX104:AX114" si="99">+P104+AE104</f>
        <v>197754</v>
      </c>
      <c r="AY104" s="62">
        <f t="shared" si="91"/>
        <v>154758</v>
      </c>
      <c r="AZ104" s="62">
        <f t="shared" ref="AZ104:AZ105" si="100">+Q104+AF104</f>
        <v>8894</v>
      </c>
      <c r="BA104" s="62">
        <f t="shared" si="82"/>
        <v>2250213</v>
      </c>
      <c r="BB104" s="62">
        <f t="shared" si="83"/>
        <v>1407</v>
      </c>
      <c r="BC104" s="62">
        <f t="shared" si="84"/>
        <v>39345</v>
      </c>
      <c r="BD104" s="62"/>
      <c r="BE104" s="62">
        <f t="shared" si="85"/>
        <v>21510</v>
      </c>
      <c r="BF104" s="62">
        <f t="shared" ref="BF104:BF105" si="101">+W104+AH104</f>
        <v>61400</v>
      </c>
      <c r="BG104" s="62"/>
      <c r="BH104" s="62"/>
      <c r="BI104" s="63">
        <f t="shared" si="86"/>
        <v>15824969</v>
      </c>
      <c r="BJ104" s="37"/>
      <c r="BK104" s="10"/>
      <c r="BL104" s="11" t="s">
        <v>22</v>
      </c>
      <c r="BM104" s="64">
        <f t="shared" si="48"/>
        <v>4653735</v>
      </c>
      <c r="BN104" s="62">
        <f t="shared" si="49"/>
        <v>3381775</v>
      </c>
      <c r="BO104" s="62">
        <f t="shared" si="50"/>
        <v>5390932</v>
      </c>
      <c r="BP104" s="62">
        <f t="shared" si="96"/>
        <v>197912</v>
      </c>
      <c r="BQ104" s="62">
        <f t="shared" si="95"/>
        <v>159138</v>
      </c>
      <c r="BR104" s="62">
        <f t="shared" si="90"/>
        <v>8894</v>
      </c>
      <c r="BS104" s="62">
        <f t="shared" si="97"/>
        <v>2250213</v>
      </c>
      <c r="BT104" s="62">
        <f t="shared" si="69"/>
        <v>1407</v>
      </c>
      <c r="BU104" s="62">
        <f t="shared" si="67"/>
        <v>39345</v>
      </c>
      <c r="BV104" s="62"/>
      <c r="BW104" s="62">
        <f t="shared" si="60"/>
        <v>21510</v>
      </c>
      <c r="BX104" s="62">
        <f t="shared" si="32"/>
        <v>61400</v>
      </c>
      <c r="BY104" s="62"/>
      <c r="BZ104" s="62"/>
      <c r="CA104" s="63">
        <f t="shared" si="58"/>
        <v>16166261</v>
      </c>
    </row>
    <row r="105" spans="1:79" ht="13" thickBot="1" x14ac:dyDescent="0.3">
      <c r="A105" s="7"/>
      <c r="B105" s="14"/>
      <c r="C105" s="15" t="s">
        <v>23</v>
      </c>
      <c r="D105" s="53">
        <v>156951</v>
      </c>
      <c r="E105" s="54">
        <v>57247</v>
      </c>
      <c r="F105" s="54">
        <v>148857</v>
      </c>
      <c r="G105" s="54">
        <v>5272</v>
      </c>
      <c r="H105" s="54">
        <v>153</v>
      </c>
      <c r="I105" s="54"/>
      <c r="J105" s="54"/>
      <c r="K105" s="55">
        <f t="shared" si="81"/>
        <v>368480</v>
      </c>
      <c r="L105" s="56">
        <v>1295841</v>
      </c>
      <c r="M105" s="54">
        <v>1418543</v>
      </c>
      <c r="N105" s="54">
        <v>2134712</v>
      </c>
      <c r="O105" s="54">
        <v>81586</v>
      </c>
      <c r="P105" s="54">
        <v>77323</v>
      </c>
      <c r="Q105" s="54">
        <v>1945</v>
      </c>
      <c r="R105" s="54">
        <v>464576</v>
      </c>
      <c r="S105" s="54">
        <v>1452</v>
      </c>
      <c r="T105" s="54">
        <v>36942</v>
      </c>
      <c r="U105" s="54"/>
      <c r="V105" s="54">
        <v>21190</v>
      </c>
      <c r="W105" s="54">
        <v>20565</v>
      </c>
      <c r="X105" s="54"/>
      <c r="Y105" s="54"/>
      <c r="Z105" s="55">
        <f t="shared" ref="Z105:Z114" si="102">SUM(L105:W105)</f>
        <v>5554675</v>
      </c>
      <c r="AA105" s="54">
        <v>3365964</v>
      </c>
      <c r="AB105" s="54">
        <v>2064361</v>
      </c>
      <c r="AC105" s="54">
        <v>3132982</v>
      </c>
      <c r="AD105" s="54">
        <v>75273</v>
      </c>
      <c r="AE105" s="54">
        <v>124378</v>
      </c>
      <c r="AF105" s="54">
        <v>7043</v>
      </c>
      <c r="AG105" s="54">
        <v>1958351</v>
      </c>
      <c r="AH105" s="54">
        <v>39961</v>
      </c>
      <c r="AI105" s="54"/>
      <c r="AJ105" s="54"/>
      <c r="AK105" s="54"/>
      <c r="AL105" s="55">
        <f t="shared" si="98"/>
        <v>10768313</v>
      </c>
      <c r="AM105" s="120"/>
      <c r="AN105" s="121"/>
      <c r="AO105" s="121"/>
      <c r="AP105" s="55">
        <f t="shared" si="51"/>
        <v>0</v>
      </c>
      <c r="AQ105" s="43">
        <f t="shared" si="44"/>
        <v>16691468</v>
      </c>
      <c r="AR105" s="12"/>
      <c r="AS105" s="14"/>
      <c r="AT105" s="15" t="s">
        <v>23</v>
      </c>
      <c r="AU105" s="56">
        <f t="shared" ref="AU105:AU114" si="103">+L105+AA105</f>
        <v>4661805</v>
      </c>
      <c r="AV105" s="54">
        <f t="shared" ref="AV105:AV114" si="104">+M105+AB105</f>
        <v>3482904</v>
      </c>
      <c r="AW105" s="54">
        <f t="shared" ref="AW105:AW114" si="105">+N105+AC105</f>
        <v>5267694</v>
      </c>
      <c r="AX105" s="54">
        <f t="shared" si="99"/>
        <v>201701</v>
      </c>
      <c r="AY105" s="54">
        <f t="shared" si="91"/>
        <v>156859</v>
      </c>
      <c r="AZ105" s="54">
        <f t="shared" si="100"/>
        <v>8988</v>
      </c>
      <c r="BA105" s="54">
        <f t="shared" si="82"/>
        <v>2422927</v>
      </c>
      <c r="BB105" s="54">
        <f t="shared" si="83"/>
        <v>1452</v>
      </c>
      <c r="BC105" s="54">
        <f t="shared" si="84"/>
        <v>36942</v>
      </c>
      <c r="BD105" s="54"/>
      <c r="BE105" s="54">
        <f t="shared" si="85"/>
        <v>21190</v>
      </c>
      <c r="BF105" s="54">
        <f t="shared" si="101"/>
        <v>60526</v>
      </c>
      <c r="BG105" s="54"/>
      <c r="BH105" s="54"/>
      <c r="BI105" s="55">
        <f t="shared" si="86"/>
        <v>16322988</v>
      </c>
      <c r="BJ105" s="37"/>
      <c r="BK105" s="14"/>
      <c r="BL105" s="15" t="s">
        <v>23</v>
      </c>
      <c r="BM105" s="56">
        <f t="shared" ref="BM105:BM136" si="106">+D105+AU105</f>
        <v>4818756</v>
      </c>
      <c r="BN105" s="54">
        <f t="shared" ref="BN105:BN136" si="107">+E105+AV105</f>
        <v>3540151</v>
      </c>
      <c r="BO105" s="54">
        <f t="shared" ref="BO105:BO136" si="108">+F105+AW105</f>
        <v>5416551</v>
      </c>
      <c r="BP105" s="54">
        <f t="shared" si="96"/>
        <v>201854</v>
      </c>
      <c r="BQ105" s="54">
        <f t="shared" si="95"/>
        <v>162131</v>
      </c>
      <c r="BR105" s="54">
        <f t="shared" si="90"/>
        <v>8988</v>
      </c>
      <c r="BS105" s="54">
        <f t="shared" si="97"/>
        <v>2422927</v>
      </c>
      <c r="BT105" s="54">
        <f t="shared" si="69"/>
        <v>1452</v>
      </c>
      <c r="BU105" s="54">
        <f t="shared" si="67"/>
        <v>36942</v>
      </c>
      <c r="BV105" s="54"/>
      <c r="BW105" s="54">
        <f t="shared" si="60"/>
        <v>21190</v>
      </c>
      <c r="BX105" s="54">
        <f t="shared" si="32"/>
        <v>60526</v>
      </c>
      <c r="BY105" s="54"/>
      <c r="BZ105" s="54"/>
      <c r="CA105" s="55">
        <f t="shared" si="58"/>
        <v>16691468</v>
      </c>
    </row>
    <row r="106" spans="1:79" ht="12.5" x14ac:dyDescent="0.25">
      <c r="A106" s="7"/>
      <c r="B106" s="8">
        <v>2018</v>
      </c>
      <c r="C106" s="8" t="s">
        <v>12</v>
      </c>
      <c r="D106" s="57">
        <v>161170</v>
      </c>
      <c r="E106" s="58">
        <v>58036</v>
      </c>
      <c r="F106" s="58">
        <v>189174</v>
      </c>
      <c r="G106" s="58">
        <v>5585</v>
      </c>
      <c r="H106" s="58">
        <v>138</v>
      </c>
      <c r="I106" s="58"/>
      <c r="J106" s="58"/>
      <c r="K106" s="59">
        <f t="shared" si="81"/>
        <v>414103</v>
      </c>
      <c r="L106" s="60">
        <v>1367044</v>
      </c>
      <c r="M106" s="58">
        <v>1133418</v>
      </c>
      <c r="N106" s="58">
        <v>2100404</v>
      </c>
      <c r="O106" s="58">
        <v>78708</v>
      </c>
      <c r="P106" s="58">
        <v>79070</v>
      </c>
      <c r="Q106" s="58">
        <v>1815</v>
      </c>
      <c r="R106" s="58">
        <v>461662</v>
      </c>
      <c r="S106" s="58">
        <v>1400</v>
      </c>
      <c r="T106" s="58">
        <v>34116</v>
      </c>
      <c r="U106" s="58"/>
      <c r="V106" s="58">
        <v>19100</v>
      </c>
      <c r="W106" s="58">
        <v>18998</v>
      </c>
      <c r="X106" s="58"/>
      <c r="Y106" s="58"/>
      <c r="Z106" s="59">
        <f t="shared" si="102"/>
        <v>5295735</v>
      </c>
      <c r="AA106" s="58">
        <v>3182639</v>
      </c>
      <c r="AB106" s="58">
        <v>2301946</v>
      </c>
      <c r="AC106" s="58">
        <v>3171277</v>
      </c>
      <c r="AD106" s="58">
        <v>77350</v>
      </c>
      <c r="AE106" s="58">
        <v>125850</v>
      </c>
      <c r="AF106" s="58">
        <v>7572</v>
      </c>
      <c r="AG106" s="58">
        <v>2021776</v>
      </c>
      <c r="AH106" s="58">
        <v>38616</v>
      </c>
      <c r="AI106" s="58"/>
      <c r="AJ106" s="58"/>
      <c r="AK106" s="58"/>
      <c r="AL106" s="59">
        <f>SUM(AA106:AH106)</f>
        <v>10927026</v>
      </c>
      <c r="AM106" s="117"/>
      <c r="AN106" s="118"/>
      <c r="AO106" s="118"/>
      <c r="AP106" s="59">
        <f t="shared" si="51"/>
        <v>0</v>
      </c>
      <c r="AQ106" s="49">
        <f t="shared" si="44"/>
        <v>16636864</v>
      </c>
      <c r="AR106" s="12"/>
      <c r="AS106" s="8">
        <v>2018</v>
      </c>
      <c r="AT106" s="8" t="s">
        <v>12</v>
      </c>
      <c r="AU106" s="60">
        <f t="shared" si="103"/>
        <v>4549683</v>
      </c>
      <c r="AV106" s="58">
        <f t="shared" si="104"/>
        <v>3435364</v>
      </c>
      <c r="AW106" s="58">
        <f t="shared" si="105"/>
        <v>5271681</v>
      </c>
      <c r="AX106" s="58">
        <f t="shared" si="99"/>
        <v>204920</v>
      </c>
      <c r="AY106" s="58">
        <f t="shared" si="91"/>
        <v>156058</v>
      </c>
      <c r="AZ106" s="58">
        <f>+Q106+AF106</f>
        <v>9387</v>
      </c>
      <c r="BA106" s="58">
        <f t="shared" si="82"/>
        <v>2483438</v>
      </c>
      <c r="BB106" s="58">
        <f t="shared" si="83"/>
        <v>1400</v>
      </c>
      <c r="BC106" s="58">
        <f t="shared" si="84"/>
        <v>34116</v>
      </c>
      <c r="BD106" s="58"/>
      <c r="BE106" s="58">
        <f t="shared" si="85"/>
        <v>19100</v>
      </c>
      <c r="BF106" s="58">
        <f>+W106+AH106</f>
        <v>57614</v>
      </c>
      <c r="BG106" s="58"/>
      <c r="BH106" s="58"/>
      <c r="BI106" s="59">
        <f t="shared" si="86"/>
        <v>16222761</v>
      </c>
      <c r="BJ106" s="37"/>
      <c r="BK106" s="8">
        <v>2018</v>
      </c>
      <c r="BL106" s="8" t="s">
        <v>12</v>
      </c>
      <c r="BM106" s="60">
        <f t="shared" si="106"/>
        <v>4710853</v>
      </c>
      <c r="BN106" s="58">
        <f t="shared" si="107"/>
        <v>3493400</v>
      </c>
      <c r="BO106" s="58">
        <f t="shared" si="108"/>
        <v>5460855</v>
      </c>
      <c r="BP106" s="58">
        <f t="shared" si="96"/>
        <v>205058</v>
      </c>
      <c r="BQ106" s="58">
        <f t="shared" si="95"/>
        <v>161643</v>
      </c>
      <c r="BR106" s="58">
        <f t="shared" si="90"/>
        <v>9387</v>
      </c>
      <c r="BS106" s="58">
        <f t="shared" si="97"/>
        <v>2483438</v>
      </c>
      <c r="BT106" s="58">
        <f t="shared" si="69"/>
        <v>1400</v>
      </c>
      <c r="BU106" s="58">
        <f t="shared" si="67"/>
        <v>34116</v>
      </c>
      <c r="BV106" s="58"/>
      <c r="BW106" s="58">
        <f t="shared" si="60"/>
        <v>19100</v>
      </c>
      <c r="BX106" s="58">
        <f t="shared" si="32"/>
        <v>57614</v>
      </c>
      <c r="BY106" s="58"/>
      <c r="BZ106" s="58"/>
      <c r="CA106" s="59">
        <f t="shared" si="58"/>
        <v>16636864</v>
      </c>
    </row>
    <row r="107" spans="1:79" ht="12.5" x14ac:dyDescent="0.25">
      <c r="A107" s="7"/>
      <c r="B107" s="10"/>
      <c r="C107" s="11" t="s">
        <v>13</v>
      </c>
      <c r="D107" s="61">
        <v>164209</v>
      </c>
      <c r="E107" s="62">
        <v>65031</v>
      </c>
      <c r="F107" s="62">
        <v>224790</v>
      </c>
      <c r="G107" s="62">
        <v>5861</v>
      </c>
      <c r="H107" s="62">
        <v>150</v>
      </c>
      <c r="I107" s="62"/>
      <c r="J107" s="62"/>
      <c r="K107" s="63">
        <f t="shared" si="81"/>
        <v>460041</v>
      </c>
      <c r="L107" s="64">
        <v>1392802</v>
      </c>
      <c r="M107" s="62">
        <v>1193444</v>
      </c>
      <c r="N107" s="62">
        <v>1644813</v>
      </c>
      <c r="O107" s="62">
        <v>76581</v>
      </c>
      <c r="P107" s="62">
        <v>80157</v>
      </c>
      <c r="Q107" s="62">
        <v>1648</v>
      </c>
      <c r="R107" s="62">
        <v>457152</v>
      </c>
      <c r="S107" s="62">
        <v>1317</v>
      </c>
      <c r="T107" s="62">
        <v>29577</v>
      </c>
      <c r="U107" s="62"/>
      <c r="V107" s="62">
        <v>17790</v>
      </c>
      <c r="W107" s="62">
        <v>17801</v>
      </c>
      <c r="X107" s="62"/>
      <c r="Y107" s="62"/>
      <c r="Z107" s="63">
        <f t="shared" si="102"/>
        <v>4913082</v>
      </c>
      <c r="AA107" s="62">
        <v>3240958</v>
      </c>
      <c r="AB107" s="62">
        <v>2470963</v>
      </c>
      <c r="AC107" s="62">
        <v>3640303</v>
      </c>
      <c r="AD107" s="62">
        <v>79325</v>
      </c>
      <c r="AE107" s="62">
        <v>126867</v>
      </c>
      <c r="AF107" s="62">
        <v>7367</v>
      </c>
      <c r="AG107" s="62">
        <v>2050900</v>
      </c>
      <c r="AH107" s="62">
        <v>37985</v>
      </c>
      <c r="AI107" s="62"/>
      <c r="AJ107" s="62"/>
      <c r="AK107" s="62"/>
      <c r="AL107" s="63">
        <f t="shared" ref="AL107:AL108" si="109">SUM(AA107:AH107)</f>
        <v>11654668</v>
      </c>
      <c r="AM107" s="119"/>
      <c r="AN107" s="113"/>
      <c r="AO107" s="113"/>
      <c r="AP107" s="63">
        <f t="shared" si="51"/>
        <v>0</v>
      </c>
      <c r="AQ107" s="46">
        <f t="shared" si="44"/>
        <v>17027791</v>
      </c>
      <c r="AR107" s="12"/>
      <c r="AS107" s="10"/>
      <c r="AT107" s="11" t="s">
        <v>13</v>
      </c>
      <c r="AU107" s="64">
        <f t="shared" si="103"/>
        <v>4633760</v>
      </c>
      <c r="AV107" s="62">
        <f t="shared" si="104"/>
        <v>3664407</v>
      </c>
      <c r="AW107" s="62">
        <f t="shared" si="105"/>
        <v>5285116</v>
      </c>
      <c r="AX107" s="62">
        <f t="shared" si="99"/>
        <v>207024</v>
      </c>
      <c r="AY107" s="62">
        <f t="shared" si="91"/>
        <v>155906</v>
      </c>
      <c r="AZ107" s="62">
        <f t="shared" ref="AZ107:AZ108" si="110">+Q107+AF107</f>
        <v>9015</v>
      </c>
      <c r="BA107" s="62">
        <f t="shared" si="82"/>
        <v>2508052</v>
      </c>
      <c r="BB107" s="62">
        <f t="shared" si="83"/>
        <v>1317</v>
      </c>
      <c r="BC107" s="62">
        <f t="shared" si="84"/>
        <v>29577</v>
      </c>
      <c r="BD107" s="62"/>
      <c r="BE107" s="62">
        <f t="shared" si="85"/>
        <v>17790</v>
      </c>
      <c r="BF107" s="62">
        <f t="shared" ref="BF107:BF108" si="111">+W107+AH107</f>
        <v>55786</v>
      </c>
      <c r="BG107" s="62"/>
      <c r="BH107" s="62"/>
      <c r="BI107" s="63">
        <f t="shared" si="86"/>
        <v>16567750</v>
      </c>
      <c r="BJ107" s="37"/>
      <c r="BK107" s="10"/>
      <c r="BL107" s="11" t="s">
        <v>13</v>
      </c>
      <c r="BM107" s="64">
        <f t="shared" si="106"/>
        <v>4797969</v>
      </c>
      <c r="BN107" s="62">
        <f t="shared" si="107"/>
        <v>3729438</v>
      </c>
      <c r="BO107" s="62">
        <f t="shared" si="108"/>
        <v>5509906</v>
      </c>
      <c r="BP107" s="62">
        <f t="shared" si="96"/>
        <v>207174</v>
      </c>
      <c r="BQ107" s="62">
        <f t="shared" si="95"/>
        <v>161767</v>
      </c>
      <c r="BR107" s="62">
        <f t="shared" si="90"/>
        <v>9015</v>
      </c>
      <c r="BS107" s="62">
        <f t="shared" si="97"/>
        <v>2508052</v>
      </c>
      <c r="BT107" s="62">
        <f t="shared" si="69"/>
        <v>1317</v>
      </c>
      <c r="BU107" s="62">
        <f t="shared" si="67"/>
        <v>29577</v>
      </c>
      <c r="BV107" s="62"/>
      <c r="BW107" s="62">
        <f t="shared" si="60"/>
        <v>17790</v>
      </c>
      <c r="BX107" s="62">
        <f t="shared" si="32"/>
        <v>55786</v>
      </c>
      <c r="BY107" s="62"/>
      <c r="BZ107" s="62"/>
      <c r="CA107" s="63">
        <f t="shared" si="58"/>
        <v>17027791</v>
      </c>
    </row>
    <row r="108" spans="1:79" ht="12.5" x14ac:dyDescent="0.25">
      <c r="A108" s="7"/>
      <c r="B108" s="10"/>
      <c r="C108" s="11" t="s">
        <v>14</v>
      </c>
      <c r="D108" s="61">
        <v>137038</v>
      </c>
      <c r="E108" s="62">
        <v>60071</v>
      </c>
      <c r="F108" s="62">
        <v>214092</v>
      </c>
      <c r="G108" s="62">
        <v>6279</v>
      </c>
      <c r="H108" s="62">
        <v>170</v>
      </c>
      <c r="I108" s="62"/>
      <c r="J108" s="62"/>
      <c r="K108" s="63">
        <f t="shared" si="81"/>
        <v>417650</v>
      </c>
      <c r="L108" s="64">
        <v>1042237</v>
      </c>
      <c r="M108" s="62">
        <v>1183877</v>
      </c>
      <c r="N108" s="62">
        <v>1618740</v>
      </c>
      <c r="O108" s="62">
        <v>73542</v>
      </c>
      <c r="P108" s="62">
        <v>82107</v>
      </c>
      <c r="Q108" s="62">
        <v>1713</v>
      </c>
      <c r="R108" s="62">
        <v>462129</v>
      </c>
      <c r="S108" s="62">
        <v>1371</v>
      </c>
      <c r="T108" s="62">
        <v>25292</v>
      </c>
      <c r="U108" s="62"/>
      <c r="V108" s="62">
        <v>17995</v>
      </c>
      <c r="W108" s="62">
        <v>24541</v>
      </c>
      <c r="X108" s="62"/>
      <c r="Y108" s="62"/>
      <c r="Z108" s="63">
        <f t="shared" si="102"/>
        <v>4533544</v>
      </c>
      <c r="AA108" s="62">
        <v>3704460</v>
      </c>
      <c r="AB108" s="62">
        <v>2532965</v>
      </c>
      <c r="AC108" s="62">
        <v>3761773</v>
      </c>
      <c r="AD108" s="62">
        <v>81095</v>
      </c>
      <c r="AE108" s="62">
        <v>128355</v>
      </c>
      <c r="AF108" s="62">
        <v>7807</v>
      </c>
      <c r="AG108" s="62">
        <v>2147965</v>
      </c>
      <c r="AH108" s="62">
        <v>33989</v>
      </c>
      <c r="AI108" s="62"/>
      <c r="AJ108" s="62"/>
      <c r="AK108" s="62"/>
      <c r="AL108" s="63">
        <f t="shared" si="109"/>
        <v>12398409</v>
      </c>
      <c r="AM108" s="119"/>
      <c r="AN108" s="113"/>
      <c r="AO108" s="113"/>
      <c r="AP108" s="63">
        <f t="shared" si="51"/>
        <v>0</v>
      </c>
      <c r="AQ108" s="46">
        <f t="shared" si="44"/>
        <v>17349603</v>
      </c>
      <c r="AR108" s="12"/>
      <c r="AS108" s="10"/>
      <c r="AT108" s="11" t="s">
        <v>14</v>
      </c>
      <c r="AU108" s="64">
        <f t="shared" si="103"/>
        <v>4746697</v>
      </c>
      <c r="AV108" s="62">
        <f t="shared" si="104"/>
        <v>3716842</v>
      </c>
      <c r="AW108" s="62">
        <f t="shared" si="105"/>
        <v>5380513</v>
      </c>
      <c r="AX108" s="62">
        <f t="shared" si="99"/>
        <v>210462</v>
      </c>
      <c r="AY108" s="62">
        <f t="shared" si="91"/>
        <v>154637</v>
      </c>
      <c r="AZ108" s="62">
        <f t="shared" si="110"/>
        <v>9520</v>
      </c>
      <c r="BA108" s="62">
        <f t="shared" si="82"/>
        <v>2610094</v>
      </c>
      <c r="BB108" s="62">
        <f t="shared" si="83"/>
        <v>1371</v>
      </c>
      <c r="BC108" s="62">
        <f t="shared" si="84"/>
        <v>25292</v>
      </c>
      <c r="BD108" s="62"/>
      <c r="BE108" s="62">
        <f t="shared" si="85"/>
        <v>17995</v>
      </c>
      <c r="BF108" s="62">
        <f t="shared" si="111"/>
        <v>58530</v>
      </c>
      <c r="BG108" s="62"/>
      <c r="BH108" s="62"/>
      <c r="BI108" s="63">
        <f t="shared" si="86"/>
        <v>16931953</v>
      </c>
      <c r="BJ108" s="37"/>
      <c r="BK108" s="10"/>
      <c r="BL108" s="11" t="s">
        <v>14</v>
      </c>
      <c r="BM108" s="64">
        <f t="shared" si="106"/>
        <v>4883735</v>
      </c>
      <c r="BN108" s="62">
        <f t="shared" si="107"/>
        <v>3776913</v>
      </c>
      <c r="BO108" s="62">
        <f t="shared" si="108"/>
        <v>5594605</v>
      </c>
      <c r="BP108" s="62">
        <f t="shared" si="96"/>
        <v>210632</v>
      </c>
      <c r="BQ108" s="62">
        <f t="shared" si="95"/>
        <v>160916</v>
      </c>
      <c r="BR108" s="62">
        <f t="shared" si="90"/>
        <v>9520</v>
      </c>
      <c r="BS108" s="62">
        <f t="shared" si="97"/>
        <v>2610094</v>
      </c>
      <c r="BT108" s="62">
        <f t="shared" si="69"/>
        <v>1371</v>
      </c>
      <c r="BU108" s="62">
        <f t="shared" si="67"/>
        <v>25292</v>
      </c>
      <c r="BV108" s="62"/>
      <c r="BW108" s="62">
        <f t="shared" ref="BW108:BW137" si="112">BE108</f>
        <v>17995</v>
      </c>
      <c r="BX108" s="62">
        <f t="shared" si="32"/>
        <v>58530</v>
      </c>
      <c r="BY108" s="62"/>
      <c r="BZ108" s="62"/>
      <c r="CA108" s="63">
        <f t="shared" si="58"/>
        <v>17349603</v>
      </c>
    </row>
    <row r="109" spans="1:79" ht="12.5" x14ac:dyDescent="0.25">
      <c r="A109" s="7"/>
      <c r="B109" s="11"/>
      <c r="C109" s="11" t="s">
        <v>15</v>
      </c>
      <c r="D109" s="61">
        <v>136880</v>
      </c>
      <c r="E109" s="62">
        <v>55970</v>
      </c>
      <c r="F109" s="62">
        <v>213513</v>
      </c>
      <c r="G109" s="62">
        <v>6586</v>
      </c>
      <c r="H109" s="62">
        <v>156</v>
      </c>
      <c r="I109" s="62"/>
      <c r="J109" s="62"/>
      <c r="K109" s="63">
        <f t="shared" ref="K109:K120" si="113">SUM(D109:I109)</f>
        <v>413105</v>
      </c>
      <c r="L109" s="64">
        <v>1041537</v>
      </c>
      <c r="M109" s="62">
        <v>1130813</v>
      </c>
      <c r="N109" s="62">
        <v>1606443</v>
      </c>
      <c r="O109" s="62">
        <v>72083</v>
      </c>
      <c r="P109" s="62">
        <v>84826</v>
      </c>
      <c r="Q109" s="62">
        <v>1570</v>
      </c>
      <c r="R109" s="62">
        <v>465841</v>
      </c>
      <c r="S109" s="62">
        <v>1291</v>
      </c>
      <c r="T109" s="62">
        <v>17113</v>
      </c>
      <c r="U109" s="62"/>
      <c r="V109" s="62">
        <v>18090</v>
      </c>
      <c r="W109" s="62">
        <v>28415</v>
      </c>
      <c r="X109" s="62"/>
      <c r="Y109" s="62"/>
      <c r="Z109" s="63">
        <f t="shared" si="102"/>
        <v>4468022</v>
      </c>
      <c r="AA109" s="62">
        <v>3702814</v>
      </c>
      <c r="AB109" s="62">
        <v>2583892</v>
      </c>
      <c r="AC109" s="62">
        <v>3918871</v>
      </c>
      <c r="AD109" s="62">
        <v>81872</v>
      </c>
      <c r="AE109" s="62">
        <v>129624</v>
      </c>
      <c r="AF109" s="62">
        <v>8096</v>
      </c>
      <c r="AG109" s="62">
        <v>2230022</v>
      </c>
      <c r="AH109" s="62">
        <v>31391</v>
      </c>
      <c r="AI109" s="62"/>
      <c r="AJ109" s="62"/>
      <c r="AK109" s="62"/>
      <c r="AL109" s="63">
        <f>SUM(AA109:AH109)</f>
        <v>12686582</v>
      </c>
      <c r="AM109" s="119"/>
      <c r="AN109" s="113"/>
      <c r="AO109" s="113"/>
      <c r="AP109" s="63">
        <f t="shared" si="51"/>
        <v>0</v>
      </c>
      <c r="AQ109" s="46">
        <f t="shared" si="44"/>
        <v>17567709</v>
      </c>
      <c r="AR109" s="12"/>
      <c r="AS109" s="11"/>
      <c r="AT109" s="11" t="s">
        <v>15</v>
      </c>
      <c r="AU109" s="64">
        <f t="shared" si="103"/>
        <v>4744351</v>
      </c>
      <c r="AV109" s="62">
        <f t="shared" si="104"/>
        <v>3714705</v>
      </c>
      <c r="AW109" s="62">
        <f t="shared" si="105"/>
        <v>5525314</v>
      </c>
      <c r="AX109" s="62">
        <f t="shared" si="99"/>
        <v>214450</v>
      </c>
      <c r="AY109" s="62">
        <f t="shared" si="91"/>
        <v>153955</v>
      </c>
      <c r="AZ109" s="62">
        <f>+Q109+AF109</f>
        <v>9666</v>
      </c>
      <c r="BA109" s="62">
        <f t="shared" ref="BA109:BA120" si="114">+R109+AG109</f>
        <v>2695863</v>
      </c>
      <c r="BB109" s="62">
        <f t="shared" ref="BB109:BB120" si="115">+S109</f>
        <v>1291</v>
      </c>
      <c r="BC109" s="62">
        <f t="shared" ref="BC109:BC114" si="116">+T109</f>
        <v>17113</v>
      </c>
      <c r="BD109" s="62"/>
      <c r="BE109" s="62">
        <f t="shared" ref="BE109:BE120" si="117">+V109</f>
        <v>18090</v>
      </c>
      <c r="BF109" s="62">
        <f>+W109+AH109</f>
        <v>59806</v>
      </c>
      <c r="BG109" s="62"/>
      <c r="BH109" s="62"/>
      <c r="BI109" s="63">
        <f t="shared" ref="BI109:BI120" si="118">SUM(AU109:BF109)</f>
        <v>17154604</v>
      </c>
      <c r="BJ109" s="37"/>
      <c r="BK109" s="11"/>
      <c r="BL109" s="11" t="s">
        <v>15</v>
      </c>
      <c r="BM109" s="64">
        <f t="shared" si="106"/>
        <v>4881231</v>
      </c>
      <c r="BN109" s="62">
        <f t="shared" si="107"/>
        <v>3770675</v>
      </c>
      <c r="BO109" s="62">
        <f t="shared" si="108"/>
        <v>5738827</v>
      </c>
      <c r="BP109" s="62">
        <f t="shared" si="96"/>
        <v>214606</v>
      </c>
      <c r="BQ109" s="62">
        <f t="shared" si="95"/>
        <v>160541</v>
      </c>
      <c r="BR109" s="62">
        <f t="shared" si="90"/>
        <v>9666</v>
      </c>
      <c r="BS109" s="62">
        <f t="shared" si="97"/>
        <v>2695863</v>
      </c>
      <c r="BT109" s="62">
        <f t="shared" si="69"/>
        <v>1291</v>
      </c>
      <c r="BU109" s="62">
        <f t="shared" si="67"/>
        <v>17113</v>
      </c>
      <c r="BV109" s="62"/>
      <c r="BW109" s="62">
        <f t="shared" si="112"/>
        <v>18090</v>
      </c>
      <c r="BX109" s="62">
        <f t="shared" si="32"/>
        <v>59806</v>
      </c>
      <c r="BY109" s="62"/>
      <c r="BZ109" s="62"/>
      <c r="CA109" s="63">
        <f t="shared" si="58"/>
        <v>17567709</v>
      </c>
    </row>
    <row r="110" spans="1:79" ht="12.5" x14ac:dyDescent="0.25">
      <c r="A110" s="7"/>
      <c r="B110" s="10"/>
      <c r="C110" s="11" t="s">
        <v>16</v>
      </c>
      <c r="D110" s="61">
        <v>137196</v>
      </c>
      <c r="E110" s="62">
        <v>51747</v>
      </c>
      <c r="F110" s="62">
        <v>208028</v>
      </c>
      <c r="G110" s="62">
        <v>6767</v>
      </c>
      <c r="H110" s="62">
        <v>162</v>
      </c>
      <c r="I110" s="62"/>
      <c r="J110" s="62"/>
      <c r="K110" s="63">
        <f t="shared" si="113"/>
        <v>403900</v>
      </c>
      <c r="L110" s="64">
        <v>1042343</v>
      </c>
      <c r="M110" s="62">
        <v>1121194</v>
      </c>
      <c r="N110" s="62">
        <v>1573401</v>
      </c>
      <c r="O110" s="62">
        <v>67682</v>
      </c>
      <c r="P110" s="62">
        <v>87555</v>
      </c>
      <c r="Q110" s="62">
        <v>1537</v>
      </c>
      <c r="R110" s="62">
        <v>464532</v>
      </c>
      <c r="S110" s="62">
        <v>1292</v>
      </c>
      <c r="T110" s="62">
        <v>2641</v>
      </c>
      <c r="U110" s="62"/>
      <c r="V110" s="62">
        <v>16052</v>
      </c>
      <c r="W110" s="62">
        <v>34094</v>
      </c>
      <c r="X110" s="62"/>
      <c r="Y110" s="62"/>
      <c r="Z110" s="63">
        <f t="shared" si="102"/>
        <v>4412323</v>
      </c>
      <c r="AA110" s="62">
        <v>3703691</v>
      </c>
      <c r="AB110" s="62">
        <v>2556490</v>
      </c>
      <c r="AC110" s="62">
        <v>4100394</v>
      </c>
      <c r="AD110" s="62">
        <v>82513</v>
      </c>
      <c r="AE110" s="62">
        <v>131498</v>
      </c>
      <c r="AF110" s="62">
        <v>8025</v>
      </c>
      <c r="AG110" s="62">
        <v>2313541</v>
      </c>
      <c r="AH110" s="62">
        <v>28709</v>
      </c>
      <c r="AI110" s="62"/>
      <c r="AJ110" s="62"/>
      <c r="AK110" s="62"/>
      <c r="AL110" s="63">
        <f t="shared" ref="AL110:AL111" si="119">SUM(AA110:AH110)</f>
        <v>12924861</v>
      </c>
      <c r="AM110" s="119"/>
      <c r="AN110" s="113"/>
      <c r="AO110" s="113"/>
      <c r="AP110" s="63">
        <f t="shared" si="51"/>
        <v>0</v>
      </c>
      <c r="AQ110" s="46">
        <f t="shared" si="44"/>
        <v>17741084</v>
      </c>
      <c r="AR110" s="12"/>
      <c r="AS110" s="10"/>
      <c r="AT110" s="11" t="s">
        <v>16</v>
      </c>
      <c r="AU110" s="64">
        <f t="shared" si="103"/>
        <v>4746034</v>
      </c>
      <c r="AV110" s="62">
        <f t="shared" si="104"/>
        <v>3677684</v>
      </c>
      <c r="AW110" s="62">
        <f t="shared" si="105"/>
        <v>5673795</v>
      </c>
      <c r="AX110" s="62">
        <f t="shared" si="99"/>
        <v>219053</v>
      </c>
      <c r="AY110" s="62">
        <f t="shared" si="91"/>
        <v>150195</v>
      </c>
      <c r="AZ110" s="62">
        <f t="shared" ref="AZ110:AZ111" si="120">+Q110+AF110</f>
        <v>9562</v>
      </c>
      <c r="BA110" s="62">
        <f t="shared" si="114"/>
        <v>2778073</v>
      </c>
      <c r="BB110" s="62">
        <f t="shared" si="115"/>
        <v>1292</v>
      </c>
      <c r="BC110" s="62">
        <f t="shared" si="116"/>
        <v>2641</v>
      </c>
      <c r="BD110" s="62"/>
      <c r="BE110" s="62">
        <f t="shared" si="117"/>
        <v>16052</v>
      </c>
      <c r="BF110" s="62">
        <f t="shared" ref="BF110:BF111" si="121">+W110+AH110</f>
        <v>62803</v>
      </c>
      <c r="BG110" s="62"/>
      <c r="BH110" s="62"/>
      <c r="BI110" s="63">
        <f t="shared" si="118"/>
        <v>17337184</v>
      </c>
      <c r="BJ110" s="37"/>
      <c r="BK110" s="10"/>
      <c r="BL110" s="11" t="s">
        <v>16</v>
      </c>
      <c r="BM110" s="64">
        <f t="shared" si="106"/>
        <v>4883230</v>
      </c>
      <c r="BN110" s="62">
        <f t="shared" si="107"/>
        <v>3729431</v>
      </c>
      <c r="BO110" s="62">
        <f t="shared" si="108"/>
        <v>5881823</v>
      </c>
      <c r="BP110" s="62">
        <f t="shared" si="96"/>
        <v>219215</v>
      </c>
      <c r="BQ110" s="62">
        <f t="shared" si="95"/>
        <v>156962</v>
      </c>
      <c r="BR110" s="62">
        <f t="shared" si="90"/>
        <v>9562</v>
      </c>
      <c r="BS110" s="62">
        <f t="shared" si="97"/>
        <v>2778073</v>
      </c>
      <c r="BT110" s="62">
        <f t="shared" si="69"/>
        <v>1292</v>
      </c>
      <c r="BU110" s="62">
        <f t="shared" si="67"/>
        <v>2641</v>
      </c>
      <c r="BV110" s="62"/>
      <c r="BW110" s="62">
        <f t="shared" si="112"/>
        <v>16052</v>
      </c>
      <c r="BX110" s="62">
        <f t="shared" si="32"/>
        <v>62803</v>
      </c>
      <c r="BY110" s="62"/>
      <c r="BZ110" s="62"/>
      <c r="CA110" s="63">
        <f t="shared" si="58"/>
        <v>17741084</v>
      </c>
    </row>
    <row r="111" spans="1:79" ht="12.5" x14ac:dyDescent="0.25">
      <c r="A111" s="7"/>
      <c r="B111" s="10"/>
      <c r="C111" s="11" t="s">
        <v>17</v>
      </c>
      <c r="D111" s="61">
        <v>136829</v>
      </c>
      <c r="E111" s="62">
        <v>49368</v>
      </c>
      <c r="F111" s="62">
        <v>211853</v>
      </c>
      <c r="G111" s="62">
        <v>6994</v>
      </c>
      <c r="H111" s="62">
        <v>144</v>
      </c>
      <c r="I111" s="62"/>
      <c r="J111" s="62"/>
      <c r="K111" s="63">
        <f t="shared" si="113"/>
        <v>405188</v>
      </c>
      <c r="L111" s="64">
        <v>1037332</v>
      </c>
      <c r="M111" s="62">
        <v>1108737</v>
      </c>
      <c r="N111" s="62">
        <v>1517391</v>
      </c>
      <c r="O111" s="62">
        <v>65103</v>
      </c>
      <c r="P111" s="62">
        <v>89219</v>
      </c>
      <c r="Q111" s="62">
        <v>1455</v>
      </c>
      <c r="R111" s="62">
        <v>465679</v>
      </c>
      <c r="S111" s="62">
        <v>1303</v>
      </c>
      <c r="T111" s="62">
        <v>1713</v>
      </c>
      <c r="U111" s="62"/>
      <c r="V111" s="62">
        <v>16010</v>
      </c>
      <c r="W111" s="62">
        <v>35157</v>
      </c>
      <c r="X111" s="62"/>
      <c r="Y111" s="62"/>
      <c r="Z111" s="63">
        <f t="shared" si="102"/>
        <v>4339099</v>
      </c>
      <c r="AA111" s="62">
        <v>3697975</v>
      </c>
      <c r="AB111" s="62">
        <v>2521351</v>
      </c>
      <c r="AC111" s="62">
        <v>4172547</v>
      </c>
      <c r="AD111" s="62">
        <v>83522</v>
      </c>
      <c r="AE111" s="62">
        <v>133585</v>
      </c>
      <c r="AF111" s="62">
        <v>7837</v>
      </c>
      <c r="AG111" s="62">
        <v>2420166</v>
      </c>
      <c r="AH111" s="62">
        <v>31844</v>
      </c>
      <c r="AI111" s="62"/>
      <c r="AJ111" s="62"/>
      <c r="AK111" s="62"/>
      <c r="AL111" s="63">
        <f t="shared" si="119"/>
        <v>13068827</v>
      </c>
      <c r="AM111" s="119"/>
      <c r="AN111" s="113"/>
      <c r="AO111" s="113"/>
      <c r="AP111" s="63">
        <f t="shared" si="51"/>
        <v>0</v>
      </c>
      <c r="AQ111" s="46">
        <f t="shared" si="44"/>
        <v>17813114</v>
      </c>
      <c r="AR111" s="12"/>
      <c r="AS111" s="10"/>
      <c r="AT111" s="11" t="s">
        <v>17</v>
      </c>
      <c r="AU111" s="64">
        <f t="shared" si="103"/>
        <v>4735307</v>
      </c>
      <c r="AV111" s="62">
        <f t="shared" si="104"/>
        <v>3630088</v>
      </c>
      <c r="AW111" s="62">
        <f t="shared" si="105"/>
        <v>5689938</v>
      </c>
      <c r="AX111" s="62">
        <f t="shared" si="99"/>
        <v>222804</v>
      </c>
      <c r="AY111" s="62">
        <f t="shared" si="91"/>
        <v>148625</v>
      </c>
      <c r="AZ111" s="62">
        <f t="shared" si="120"/>
        <v>9292</v>
      </c>
      <c r="BA111" s="62">
        <f t="shared" si="114"/>
        <v>2885845</v>
      </c>
      <c r="BB111" s="62">
        <f t="shared" si="115"/>
        <v>1303</v>
      </c>
      <c r="BC111" s="62">
        <f t="shared" si="116"/>
        <v>1713</v>
      </c>
      <c r="BD111" s="62"/>
      <c r="BE111" s="62">
        <f t="shared" si="117"/>
        <v>16010</v>
      </c>
      <c r="BF111" s="62">
        <f t="shared" si="121"/>
        <v>67001</v>
      </c>
      <c r="BG111" s="62"/>
      <c r="BH111" s="62"/>
      <c r="BI111" s="63">
        <f t="shared" si="118"/>
        <v>17407926</v>
      </c>
      <c r="BJ111" s="37"/>
      <c r="BK111" s="10"/>
      <c r="BL111" s="11" t="s">
        <v>17</v>
      </c>
      <c r="BM111" s="64">
        <f t="shared" si="106"/>
        <v>4872136</v>
      </c>
      <c r="BN111" s="62">
        <f t="shared" si="107"/>
        <v>3679456</v>
      </c>
      <c r="BO111" s="62">
        <f t="shared" si="108"/>
        <v>5901791</v>
      </c>
      <c r="BP111" s="62">
        <f t="shared" si="96"/>
        <v>222948</v>
      </c>
      <c r="BQ111" s="62">
        <f t="shared" si="95"/>
        <v>155619</v>
      </c>
      <c r="BR111" s="62">
        <f t="shared" si="90"/>
        <v>9292</v>
      </c>
      <c r="BS111" s="62">
        <f t="shared" si="97"/>
        <v>2885845</v>
      </c>
      <c r="BT111" s="62">
        <f t="shared" si="69"/>
        <v>1303</v>
      </c>
      <c r="BU111" s="62">
        <f t="shared" si="67"/>
        <v>1713</v>
      </c>
      <c r="BV111" s="62"/>
      <c r="BW111" s="62">
        <f t="shared" si="112"/>
        <v>16010</v>
      </c>
      <c r="BX111" s="62">
        <f t="shared" si="32"/>
        <v>67001</v>
      </c>
      <c r="BY111" s="62"/>
      <c r="BZ111" s="62"/>
      <c r="CA111" s="63">
        <f t="shared" si="58"/>
        <v>17813114</v>
      </c>
    </row>
    <row r="112" spans="1:79" ht="12.5" x14ac:dyDescent="0.25">
      <c r="A112" s="7"/>
      <c r="B112" s="11"/>
      <c r="C112" s="11" t="s">
        <v>18</v>
      </c>
      <c r="D112" s="61">
        <v>137262</v>
      </c>
      <c r="E112" s="62">
        <v>43635</v>
      </c>
      <c r="F112" s="62">
        <v>209149</v>
      </c>
      <c r="G112" s="62">
        <v>7642</v>
      </c>
      <c r="H112" s="62">
        <v>142</v>
      </c>
      <c r="I112" s="62"/>
      <c r="J112" s="62"/>
      <c r="K112" s="63">
        <f t="shared" si="113"/>
        <v>397830</v>
      </c>
      <c r="L112" s="64">
        <v>1040174</v>
      </c>
      <c r="M112" s="62">
        <v>1037107</v>
      </c>
      <c r="N112" s="62">
        <v>1470681</v>
      </c>
      <c r="O112" s="62">
        <v>62389</v>
      </c>
      <c r="P112" s="62">
        <v>90960</v>
      </c>
      <c r="Q112" s="62">
        <v>1363</v>
      </c>
      <c r="R112" s="62">
        <v>453849</v>
      </c>
      <c r="S112" s="62">
        <v>1222</v>
      </c>
      <c r="T112" s="62">
        <v>417</v>
      </c>
      <c r="U112" s="62"/>
      <c r="V112" s="62">
        <v>16221</v>
      </c>
      <c r="W112" s="62">
        <v>36478</v>
      </c>
      <c r="X112" s="62"/>
      <c r="Y112" s="62"/>
      <c r="Z112" s="63">
        <f t="shared" si="102"/>
        <v>4210861</v>
      </c>
      <c r="AA112" s="62">
        <v>3698365</v>
      </c>
      <c r="AB112" s="62">
        <v>2572223</v>
      </c>
      <c r="AC112" s="62">
        <v>4258277</v>
      </c>
      <c r="AD112" s="62">
        <v>84213</v>
      </c>
      <c r="AE112" s="62">
        <v>134976</v>
      </c>
      <c r="AF112" s="62">
        <v>7819</v>
      </c>
      <c r="AG112" s="62">
        <v>2475534</v>
      </c>
      <c r="AH112" s="62">
        <v>30333</v>
      </c>
      <c r="AI112" s="62"/>
      <c r="AJ112" s="62"/>
      <c r="AK112" s="62"/>
      <c r="AL112" s="63">
        <f>SUM(AA112:AH112)</f>
        <v>13261740</v>
      </c>
      <c r="AM112" s="119"/>
      <c r="AN112" s="113"/>
      <c r="AO112" s="113"/>
      <c r="AP112" s="63">
        <f t="shared" si="51"/>
        <v>0</v>
      </c>
      <c r="AQ112" s="46">
        <f t="shared" si="44"/>
        <v>17870431</v>
      </c>
      <c r="AR112" s="12"/>
      <c r="AS112" s="11"/>
      <c r="AT112" s="11" t="s">
        <v>18</v>
      </c>
      <c r="AU112" s="64">
        <f t="shared" si="103"/>
        <v>4738539</v>
      </c>
      <c r="AV112" s="62">
        <f t="shared" si="104"/>
        <v>3609330</v>
      </c>
      <c r="AW112" s="62">
        <f t="shared" si="105"/>
        <v>5728958</v>
      </c>
      <c r="AX112" s="62">
        <f t="shared" si="99"/>
        <v>225936</v>
      </c>
      <c r="AY112" s="62">
        <f t="shared" si="91"/>
        <v>146602</v>
      </c>
      <c r="AZ112" s="62">
        <f>+Q112+AF112</f>
        <v>9182</v>
      </c>
      <c r="BA112" s="62">
        <f t="shared" si="114"/>
        <v>2929383</v>
      </c>
      <c r="BB112" s="62">
        <f t="shared" si="115"/>
        <v>1222</v>
      </c>
      <c r="BC112" s="62">
        <f t="shared" si="116"/>
        <v>417</v>
      </c>
      <c r="BD112" s="62"/>
      <c r="BE112" s="62">
        <f t="shared" si="117"/>
        <v>16221</v>
      </c>
      <c r="BF112" s="62">
        <f>+W112+AH112</f>
        <v>66811</v>
      </c>
      <c r="BG112" s="62"/>
      <c r="BH112" s="62"/>
      <c r="BI112" s="63">
        <f t="shared" si="118"/>
        <v>17472601</v>
      </c>
      <c r="BJ112" s="37"/>
      <c r="BK112" s="11"/>
      <c r="BL112" s="11" t="s">
        <v>18</v>
      </c>
      <c r="BM112" s="64">
        <f t="shared" si="106"/>
        <v>4875801</v>
      </c>
      <c r="BN112" s="62">
        <f t="shared" si="107"/>
        <v>3652965</v>
      </c>
      <c r="BO112" s="62">
        <f t="shared" si="108"/>
        <v>5938107</v>
      </c>
      <c r="BP112" s="62">
        <f t="shared" si="96"/>
        <v>226078</v>
      </c>
      <c r="BQ112" s="62">
        <f t="shared" si="95"/>
        <v>154244</v>
      </c>
      <c r="BR112" s="62">
        <f t="shared" si="90"/>
        <v>9182</v>
      </c>
      <c r="BS112" s="62">
        <f t="shared" si="97"/>
        <v>2929383</v>
      </c>
      <c r="BT112" s="62">
        <f t="shared" si="69"/>
        <v>1222</v>
      </c>
      <c r="BU112" s="62">
        <f t="shared" si="67"/>
        <v>417</v>
      </c>
      <c r="BV112" s="62"/>
      <c r="BW112" s="62">
        <f t="shared" si="112"/>
        <v>16221</v>
      </c>
      <c r="BX112" s="62">
        <f t="shared" si="32"/>
        <v>66811</v>
      </c>
      <c r="BY112" s="62"/>
      <c r="BZ112" s="62"/>
      <c r="CA112" s="63">
        <f t="shared" si="58"/>
        <v>17870431</v>
      </c>
    </row>
    <row r="113" spans="1:79" ht="12.5" x14ac:dyDescent="0.25">
      <c r="A113" s="7"/>
      <c r="B113" s="10"/>
      <c r="C113" s="11" t="s">
        <v>19</v>
      </c>
      <c r="D113" s="61">
        <v>137661</v>
      </c>
      <c r="E113" s="62">
        <v>41856</v>
      </c>
      <c r="F113" s="62">
        <v>209202</v>
      </c>
      <c r="G113" s="62">
        <v>8002</v>
      </c>
      <c r="H113" s="62">
        <v>140</v>
      </c>
      <c r="I113" s="62"/>
      <c r="J113" s="62"/>
      <c r="K113" s="63">
        <f t="shared" si="113"/>
        <v>396861</v>
      </c>
      <c r="L113" s="64">
        <v>1040038</v>
      </c>
      <c r="M113" s="62">
        <v>986657</v>
      </c>
      <c r="N113" s="62">
        <v>1421313</v>
      </c>
      <c r="O113" s="62">
        <v>61559</v>
      </c>
      <c r="P113" s="62">
        <v>92506</v>
      </c>
      <c r="Q113" s="62">
        <v>1340</v>
      </c>
      <c r="R113" s="62">
        <v>469365</v>
      </c>
      <c r="S113" s="62">
        <v>1371</v>
      </c>
      <c r="T113" s="62">
        <v>161</v>
      </c>
      <c r="U113" s="62"/>
      <c r="V113" s="62">
        <v>18111</v>
      </c>
      <c r="W113" s="62">
        <v>34044</v>
      </c>
      <c r="X113" s="62"/>
      <c r="Y113" s="62"/>
      <c r="Z113" s="63">
        <f t="shared" si="102"/>
        <v>4126465</v>
      </c>
      <c r="AA113" s="62">
        <v>3698581</v>
      </c>
      <c r="AB113" s="62">
        <v>2670660</v>
      </c>
      <c r="AC113" s="62">
        <v>4290265</v>
      </c>
      <c r="AD113" s="62">
        <v>91451</v>
      </c>
      <c r="AE113" s="62">
        <v>138346</v>
      </c>
      <c r="AF113" s="62">
        <v>7962</v>
      </c>
      <c r="AG113" s="62">
        <v>2618709</v>
      </c>
      <c r="AH113" s="62">
        <v>27931</v>
      </c>
      <c r="AI113" s="62"/>
      <c r="AJ113" s="62"/>
      <c r="AK113" s="62"/>
      <c r="AL113" s="63">
        <f t="shared" ref="AL113:AL114" si="122">SUM(AA113:AH113)</f>
        <v>13543905</v>
      </c>
      <c r="AM113" s="119"/>
      <c r="AN113" s="113"/>
      <c r="AO113" s="113"/>
      <c r="AP113" s="63">
        <f t="shared" si="51"/>
        <v>0</v>
      </c>
      <c r="AQ113" s="46">
        <f t="shared" si="44"/>
        <v>18067231</v>
      </c>
      <c r="AR113" s="12"/>
      <c r="AS113" s="10"/>
      <c r="AT113" s="11" t="s">
        <v>19</v>
      </c>
      <c r="AU113" s="64">
        <f t="shared" si="103"/>
        <v>4738619</v>
      </c>
      <c r="AV113" s="62">
        <f t="shared" si="104"/>
        <v>3657317</v>
      </c>
      <c r="AW113" s="62">
        <f t="shared" si="105"/>
        <v>5711578</v>
      </c>
      <c r="AX113" s="62">
        <f t="shared" si="99"/>
        <v>230852</v>
      </c>
      <c r="AY113" s="62">
        <f t="shared" si="91"/>
        <v>153010</v>
      </c>
      <c r="AZ113" s="62">
        <f t="shared" ref="AZ113:AZ114" si="123">+Q113+AF113</f>
        <v>9302</v>
      </c>
      <c r="BA113" s="62">
        <f t="shared" si="114"/>
        <v>3088074</v>
      </c>
      <c r="BB113" s="62">
        <f t="shared" si="115"/>
        <v>1371</v>
      </c>
      <c r="BC113" s="62">
        <f t="shared" si="116"/>
        <v>161</v>
      </c>
      <c r="BD113" s="62"/>
      <c r="BE113" s="62">
        <f t="shared" si="117"/>
        <v>18111</v>
      </c>
      <c r="BF113" s="62">
        <f t="shared" ref="BF113:BF114" si="124">+W113+AH113</f>
        <v>61975</v>
      </c>
      <c r="BG113" s="62"/>
      <c r="BH113" s="62"/>
      <c r="BI113" s="63">
        <f t="shared" si="118"/>
        <v>17670370</v>
      </c>
      <c r="BJ113" s="37"/>
      <c r="BK113" s="10"/>
      <c r="BL113" s="11" t="s">
        <v>19</v>
      </c>
      <c r="BM113" s="64">
        <f t="shared" si="106"/>
        <v>4876280</v>
      </c>
      <c r="BN113" s="62">
        <f t="shared" si="107"/>
        <v>3699173</v>
      </c>
      <c r="BO113" s="62">
        <f t="shared" si="108"/>
        <v>5920780</v>
      </c>
      <c r="BP113" s="62">
        <f t="shared" si="96"/>
        <v>230992</v>
      </c>
      <c r="BQ113" s="62">
        <f t="shared" si="95"/>
        <v>161012</v>
      </c>
      <c r="BR113" s="62">
        <f t="shared" si="90"/>
        <v>9302</v>
      </c>
      <c r="BS113" s="62">
        <f t="shared" si="97"/>
        <v>3088074</v>
      </c>
      <c r="BT113" s="62">
        <f t="shared" si="69"/>
        <v>1371</v>
      </c>
      <c r="BU113" s="62">
        <f t="shared" si="67"/>
        <v>161</v>
      </c>
      <c r="BV113" s="62"/>
      <c r="BW113" s="62">
        <f t="shared" si="112"/>
        <v>18111</v>
      </c>
      <c r="BX113" s="62">
        <f t="shared" si="32"/>
        <v>61975</v>
      </c>
      <c r="BY113" s="62"/>
      <c r="BZ113" s="62"/>
      <c r="CA113" s="63">
        <f t="shared" si="58"/>
        <v>18067231</v>
      </c>
    </row>
    <row r="114" spans="1:79" ht="12.5" x14ac:dyDescent="0.25">
      <c r="A114" s="7"/>
      <c r="B114" s="10"/>
      <c r="C114" s="11" t="s">
        <v>20</v>
      </c>
      <c r="D114" s="61">
        <v>137325</v>
      </c>
      <c r="E114" s="62">
        <v>40570</v>
      </c>
      <c r="F114" s="62">
        <v>208602</v>
      </c>
      <c r="G114" s="62">
        <v>8001</v>
      </c>
      <c r="H114" s="62">
        <v>137</v>
      </c>
      <c r="I114" s="62"/>
      <c r="J114" s="62"/>
      <c r="K114" s="63">
        <f t="shared" si="113"/>
        <v>394635</v>
      </c>
      <c r="L114" s="64">
        <v>1037531</v>
      </c>
      <c r="M114" s="62">
        <v>925315</v>
      </c>
      <c r="N114" s="62">
        <v>1369928</v>
      </c>
      <c r="O114" s="62">
        <v>59606</v>
      </c>
      <c r="P114" s="62">
        <v>93076</v>
      </c>
      <c r="Q114" s="62">
        <v>1290</v>
      </c>
      <c r="R114" s="62">
        <v>469958</v>
      </c>
      <c r="S114" s="62">
        <v>1175</v>
      </c>
      <c r="T114" s="62">
        <v>78</v>
      </c>
      <c r="U114" s="62"/>
      <c r="V114" s="62">
        <v>18320</v>
      </c>
      <c r="W114" s="62">
        <v>30866</v>
      </c>
      <c r="X114" s="62"/>
      <c r="Y114" s="62"/>
      <c r="Z114" s="63">
        <f t="shared" si="102"/>
        <v>4007143</v>
      </c>
      <c r="AA114" s="62">
        <v>3699596</v>
      </c>
      <c r="AB114" s="62">
        <v>2831096</v>
      </c>
      <c r="AC114" s="62">
        <v>4410620</v>
      </c>
      <c r="AD114" s="62">
        <v>96446</v>
      </c>
      <c r="AE114" s="62">
        <v>139404</v>
      </c>
      <c r="AF114" s="62">
        <v>7946</v>
      </c>
      <c r="AG114" s="62">
        <v>2689485</v>
      </c>
      <c r="AH114" s="62">
        <v>27052</v>
      </c>
      <c r="AI114" s="62"/>
      <c r="AJ114" s="62"/>
      <c r="AK114" s="62"/>
      <c r="AL114" s="63">
        <f t="shared" si="122"/>
        <v>13901645</v>
      </c>
      <c r="AM114" s="119"/>
      <c r="AN114" s="113"/>
      <c r="AO114" s="113"/>
      <c r="AP114" s="63">
        <f t="shared" si="51"/>
        <v>0</v>
      </c>
      <c r="AQ114" s="46">
        <f t="shared" si="44"/>
        <v>18303423</v>
      </c>
      <c r="AR114" s="12"/>
      <c r="AS114" s="10"/>
      <c r="AT114" s="11" t="s">
        <v>20</v>
      </c>
      <c r="AU114" s="64">
        <f t="shared" si="103"/>
        <v>4737127</v>
      </c>
      <c r="AV114" s="62">
        <f t="shared" si="104"/>
        <v>3756411</v>
      </c>
      <c r="AW114" s="62">
        <f t="shared" si="105"/>
        <v>5780548</v>
      </c>
      <c r="AX114" s="62">
        <f t="shared" si="99"/>
        <v>232480</v>
      </c>
      <c r="AY114" s="62">
        <f t="shared" si="91"/>
        <v>156052</v>
      </c>
      <c r="AZ114" s="62">
        <f t="shared" si="123"/>
        <v>9236</v>
      </c>
      <c r="BA114" s="62">
        <f t="shared" si="114"/>
        <v>3159443</v>
      </c>
      <c r="BB114" s="62">
        <f t="shared" si="115"/>
        <v>1175</v>
      </c>
      <c r="BC114" s="62">
        <f t="shared" si="116"/>
        <v>78</v>
      </c>
      <c r="BD114" s="62"/>
      <c r="BE114" s="62">
        <f t="shared" si="117"/>
        <v>18320</v>
      </c>
      <c r="BF114" s="62">
        <f t="shared" si="124"/>
        <v>57918</v>
      </c>
      <c r="BG114" s="62"/>
      <c r="BH114" s="62"/>
      <c r="BI114" s="63">
        <f t="shared" si="118"/>
        <v>17908788</v>
      </c>
      <c r="BJ114" s="37"/>
      <c r="BK114" s="10"/>
      <c r="BL114" s="11" t="s">
        <v>20</v>
      </c>
      <c r="BM114" s="64">
        <f t="shared" si="106"/>
        <v>4874452</v>
      </c>
      <c r="BN114" s="62">
        <f t="shared" si="107"/>
        <v>3796981</v>
      </c>
      <c r="BO114" s="62">
        <f t="shared" si="108"/>
        <v>5989150</v>
      </c>
      <c r="BP114" s="62">
        <f t="shared" si="96"/>
        <v>232617</v>
      </c>
      <c r="BQ114" s="62">
        <f t="shared" si="95"/>
        <v>164053</v>
      </c>
      <c r="BR114" s="62">
        <f t="shared" si="90"/>
        <v>9236</v>
      </c>
      <c r="BS114" s="62">
        <f t="shared" si="97"/>
        <v>3159443</v>
      </c>
      <c r="BT114" s="62">
        <f t="shared" si="69"/>
        <v>1175</v>
      </c>
      <c r="BU114" s="62">
        <f t="shared" si="67"/>
        <v>78</v>
      </c>
      <c r="BV114" s="62"/>
      <c r="BW114" s="62">
        <f t="shared" si="112"/>
        <v>18320</v>
      </c>
      <c r="BX114" s="62">
        <f t="shared" si="32"/>
        <v>57918</v>
      </c>
      <c r="BY114" s="62"/>
      <c r="BZ114" s="62"/>
      <c r="CA114" s="63">
        <f t="shared" si="58"/>
        <v>18303423</v>
      </c>
    </row>
    <row r="115" spans="1:79" ht="12.5" x14ac:dyDescent="0.25">
      <c r="A115" s="7"/>
      <c r="B115" s="11"/>
      <c r="C115" s="11" t="s">
        <v>21</v>
      </c>
      <c r="D115" s="61">
        <v>160412</v>
      </c>
      <c r="E115" s="62">
        <v>50994</v>
      </c>
      <c r="F115" s="62">
        <v>200839</v>
      </c>
      <c r="G115" s="62">
        <v>8258</v>
      </c>
      <c r="H115" s="62">
        <v>142</v>
      </c>
      <c r="I115" s="62"/>
      <c r="J115" s="62"/>
      <c r="K115" s="63">
        <f t="shared" si="113"/>
        <v>420645</v>
      </c>
      <c r="L115" s="64">
        <v>1175906</v>
      </c>
      <c r="M115" s="62">
        <v>830398</v>
      </c>
      <c r="N115" s="62">
        <v>1336710</v>
      </c>
      <c r="O115" s="62">
        <v>58067</v>
      </c>
      <c r="P115" s="62">
        <v>93805</v>
      </c>
      <c r="Q115" s="62">
        <v>1261</v>
      </c>
      <c r="R115" s="62">
        <v>475123</v>
      </c>
      <c r="S115" s="62">
        <v>1174</v>
      </c>
      <c r="T115" s="62"/>
      <c r="U115" s="62"/>
      <c r="V115" s="62">
        <v>18700</v>
      </c>
      <c r="W115" s="62">
        <v>26551</v>
      </c>
      <c r="X115" s="62"/>
      <c r="Y115" s="62"/>
      <c r="Z115" s="63">
        <f t="shared" ref="Z115:Z120" si="125">SUM(L115:W115)</f>
        <v>4017695</v>
      </c>
      <c r="AA115" s="62">
        <v>3482686</v>
      </c>
      <c r="AB115" s="62">
        <v>2875858</v>
      </c>
      <c r="AC115" s="62">
        <v>4528926</v>
      </c>
      <c r="AD115" s="62">
        <v>102776</v>
      </c>
      <c r="AE115" s="62">
        <v>142472</v>
      </c>
      <c r="AF115" s="62">
        <v>8171</v>
      </c>
      <c r="AG115" s="62">
        <v>2793182</v>
      </c>
      <c r="AH115" s="62">
        <v>32347</v>
      </c>
      <c r="AI115" s="62"/>
      <c r="AJ115" s="62"/>
      <c r="AK115" s="62"/>
      <c r="AL115" s="63">
        <f>SUM(AA115:AH115)</f>
        <v>13966418</v>
      </c>
      <c r="AM115" s="119"/>
      <c r="AN115" s="113"/>
      <c r="AO115" s="113"/>
      <c r="AP115" s="63">
        <f t="shared" si="51"/>
        <v>0</v>
      </c>
      <c r="AQ115" s="46">
        <f t="shared" si="44"/>
        <v>18404758</v>
      </c>
      <c r="AR115" s="12"/>
      <c r="AS115" s="11"/>
      <c r="AT115" s="11" t="s">
        <v>21</v>
      </c>
      <c r="AU115" s="64">
        <f t="shared" ref="AU115:AU120" si="126">+L115+AA115</f>
        <v>4658592</v>
      </c>
      <c r="AV115" s="62">
        <f t="shared" ref="AV115:AV120" si="127">+M115+AB115</f>
        <v>3706256</v>
      </c>
      <c r="AW115" s="62">
        <f t="shared" ref="AW115:AW120" si="128">+N115+AC115</f>
        <v>5865636</v>
      </c>
      <c r="AX115" s="62">
        <f t="shared" ref="AX115:AX120" si="129">+P115+AE115</f>
        <v>236277</v>
      </c>
      <c r="AY115" s="62">
        <f t="shared" ref="AY115:AY116" si="130">+O115+AD115</f>
        <v>160843</v>
      </c>
      <c r="AZ115" s="62">
        <f>+Q115+AF115</f>
        <v>9432</v>
      </c>
      <c r="BA115" s="62">
        <f t="shared" si="114"/>
        <v>3268305</v>
      </c>
      <c r="BB115" s="62">
        <f t="shared" si="115"/>
        <v>1174</v>
      </c>
      <c r="BC115" s="62"/>
      <c r="BD115" s="62"/>
      <c r="BE115" s="62">
        <f t="shared" si="117"/>
        <v>18700</v>
      </c>
      <c r="BF115" s="62">
        <f>+W115+AH115</f>
        <v>58898</v>
      </c>
      <c r="BG115" s="62"/>
      <c r="BH115" s="62"/>
      <c r="BI115" s="63">
        <f t="shared" si="118"/>
        <v>17984113</v>
      </c>
      <c r="BJ115" s="37"/>
      <c r="BK115" s="11"/>
      <c r="BL115" s="11" t="s">
        <v>21</v>
      </c>
      <c r="BM115" s="64">
        <f t="shared" si="106"/>
        <v>4819004</v>
      </c>
      <c r="BN115" s="62">
        <f t="shared" si="107"/>
        <v>3757250</v>
      </c>
      <c r="BO115" s="62">
        <f t="shared" si="108"/>
        <v>6066475</v>
      </c>
      <c r="BP115" s="62">
        <f t="shared" si="96"/>
        <v>236419</v>
      </c>
      <c r="BQ115" s="62">
        <f t="shared" si="95"/>
        <v>169101</v>
      </c>
      <c r="BR115" s="62">
        <f t="shared" si="90"/>
        <v>9432</v>
      </c>
      <c r="BS115" s="62">
        <f t="shared" si="97"/>
        <v>3268305</v>
      </c>
      <c r="BT115" s="62">
        <f t="shared" si="69"/>
        <v>1174</v>
      </c>
      <c r="BU115" s="62"/>
      <c r="BV115" s="62"/>
      <c r="BW115" s="62">
        <f t="shared" si="112"/>
        <v>18700</v>
      </c>
      <c r="BX115" s="62">
        <f t="shared" si="32"/>
        <v>58898</v>
      </c>
      <c r="BY115" s="62"/>
      <c r="BZ115" s="62"/>
      <c r="CA115" s="63">
        <f t="shared" si="58"/>
        <v>18404758</v>
      </c>
    </row>
    <row r="116" spans="1:79" ht="12.5" x14ac:dyDescent="0.25">
      <c r="A116" s="7"/>
      <c r="B116" s="10"/>
      <c r="C116" s="11" t="s">
        <v>22</v>
      </c>
      <c r="D116" s="61">
        <v>132095</v>
      </c>
      <c r="E116" s="62">
        <v>50112</v>
      </c>
      <c r="F116" s="62">
        <v>202618</v>
      </c>
      <c r="G116" s="62">
        <v>8263</v>
      </c>
      <c r="H116" s="62">
        <v>120</v>
      </c>
      <c r="I116" s="62"/>
      <c r="J116" s="62"/>
      <c r="K116" s="63">
        <f t="shared" si="113"/>
        <v>393208</v>
      </c>
      <c r="L116" s="64">
        <v>1054389</v>
      </c>
      <c r="M116" s="62">
        <v>754196</v>
      </c>
      <c r="N116" s="62">
        <v>1262700</v>
      </c>
      <c r="O116" s="62">
        <v>57258</v>
      </c>
      <c r="P116" s="62">
        <v>93401</v>
      </c>
      <c r="Q116" s="62">
        <v>1173</v>
      </c>
      <c r="R116" s="62">
        <v>467369</v>
      </c>
      <c r="S116" s="62">
        <v>1170</v>
      </c>
      <c r="T116" s="62"/>
      <c r="U116" s="62"/>
      <c r="V116" s="62">
        <v>17403</v>
      </c>
      <c r="W116" s="62">
        <v>23269</v>
      </c>
      <c r="X116" s="62"/>
      <c r="Y116" s="62"/>
      <c r="Z116" s="63">
        <f t="shared" si="125"/>
        <v>3732328</v>
      </c>
      <c r="AA116" s="62">
        <v>3784862</v>
      </c>
      <c r="AB116" s="62">
        <v>2992070</v>
      </c>
      <c r="AC116" s="62">
        <v>4538304</v>
      </c>
      <c r="AD116" s="62">
        <v>109366</v>
      </c>
      <c r="AE116" s="62">
        <v>143724</v>
      </c>
      <c r="AF116" s="62">
        <v>8259</v>
      </c>
      <c r="AG116" s="62">
        <v>2858732</v>
      </c>
      <c r="AH116" s="62">
        <v>37200</v>
      </c>
      <c r="AI116" s="62"/>
      <c r="AJ116" s="62"/>
      <c r="AK116" s="62"/>
      <c r="AL116" s="63">
        <f t="shared" ref="AL116:AL117" si="131">SUM(AA116:AH116)</f>
        <v>14472517</v>
      </c>
      <c r="AM116" s="119"/>
      <c r="AN116" s="113"/>
      <c r="AO116" s="113"/>
      <c r="AP116" s="63">
        <f t="shared" si="51"/>
        <v>0</v>
      </c>
      <c r="AQ116" s="46">
        <f t="shared" si="44"/>
        <v>18598053</v>
      </c>
      <c r="AR116" s="12"/>
      <c r="AS116" s="10"/>
      <c r="AT116" s="11" t="s">
        <v>22</v>
      </c>
      <c r="AU116" s="64">
        <f t="shared" si="126"/>
        <v>4839251</v>
      </c>
      <c r="AV116" s="62">
        <f t="shared" si="127"/>
        <v>3746266</v>
      </c>
      <c r="AW116" s="62">
        <f t="shared" si="128"/>
        <v>5801004</v>
      </c>
      <c r="AX116" s="62">
        <f t="shared" si="129"/>
        <v>237125</v>
      </c>
      <c r="AY116" s="62">
        <f t="shared" si="130"/>
        <v>166624</v>
      </c>
      <c r="AZ116" s="62">
        <f t="shared" ref="AZ116:AZ117" si="132">+Q116+AF116</f>
        <v>9432</v>
      </c>
      <c r="BA116" s="62">
        <f t="shared" si="114"/>
        <v>3326101</v>
      </c>
      <c r="BB116" s="62">
        <f t="shared" si="115"/>
        <v>1170</v>
      </c>
      <c r="BC116" s="62"/>
      <c r="BD116" s="62"/>
      <c r="BE116" s="62">
        <f t="shared" si="117"/>
        <v>17403</v>
      </c>
      <c r="BF116" s="62">
        <f t="shared" ref="BF116:BF117" si="133">+W116+AH116</f>
        <v>60469</v>
      </c>
      <c r="BG116" s="62"/>
      <c r="BH116" s="62"/>
      <c r="BI116" s="63">
        <f t="shared" si="118"/>
        <v>18204845</v>
      </c>
      <c r="BJ116" s="37"/>
      <c r="BK116" s="10"/>
      <c r="BL116" s="11" t="s">
        <v>22</v>
      </c>
      <c r="BM116" s="64">
        <f t="shared" si="106"/>
        <v>4971346</v>
      </c>
      <c r="BN116" s="62">
        <f t="shared" si="107"/>
        <v>3796378</v>
      </c>
      <c r="BO116" s="62">
        <f t="shared" si="108"/>
        <v>6003622</v>
      </c>
      <c r="BP116" s="62">
        <f t="shared" si="96"/>
        <v>237245</v>
      </c>
      <c r="BQ116" s="62">
        <f t="shared" si="95"/>
        <v>174887</v>
      </c>
      <c r="BR116" s="62">
        <f t="shared" si="90"/>
        <v>9432</v>
      </c>
      <c r="BS116" s="62">
        <f t="shared" si="97"/>
        <v>3326101</v>
      </c>
      <c r="BT116" s="62">
        <f t="shared" si="69"/>
        <v>1170</v>
      </c>
      <c r="BU116" s="62"/>
      <c r="BV116" s="62"/>
      <c r="BW116" s="62">
        <f t="shared" si="112"/>
        <v>17403</v>
      </c>
      <c r="BX116" s="62">
        <f t="shared" si="32"/>
        <v>60469</v>
      </c>
      <c r="BY116" s="62"/>
      <c r="BZ116" s="62"/>
      <c r="CA116" s="63">
        <f t="shared" si="58"/>
        <v>18598053</v>
      </c>
    </row>
    <row r="117" spans="1:79" ht="13" thickBot="1" x14ac:dyDescent="0.3">
      <c r="A117" s="7"/>
      <c r="B117" s="14"/>
      <c r="C117" s="15" t="s">
        <v>23</v>
      </c>
      <c r="D117" s="53">
        <v>124448</v>
      </c>
      <c r="E117" s="54">
        <v>50403</v>
      </c>
      <c r="F117" s="54">
        <v>196625</v>
      </c>
      <c r="G117" s="54">
        <v>8797</v>
      </c>
      <c r="H117" s="54">
        <v>133</v>
      </c>
      <c r="I117" s="54"/>
      <c r="J117" s="54"/>
      <c r="K117" s="55">
        <f t="shared" si="113"/>
        <v>380406</v>
      </c>
      <c r="L117" s="56">
        <v>962636</v>
      </c>
      <c r="M117" s="54">
        <v>657678</v>
      </c>
      <c r="N117" s="54">
        <v>1281373</v>
      </c>
      <c r="O117" s="54">
        <v>56327</v>
      </c>
      <c r="P117" s="54">
        <v>93144</v>
      </c>
      <c r="Q117" s="54">
        <v>1154</v>
      </c>
      <c r="R117" s="54">
        <v>455507</v>
      </c>
      <c r="S117" s="54">
        <v>1132</v>
      </c>
      <c r="T117" s="54"/>
      <c r="U117" s="54"/>
      <c r="V117" s="54">
        <v>20713</v>
      </c>
      <c r="W117" s="54">
        <v>20020</v>
      </c>
      <c r="X117" s="54"/>
      <c r="Y117" s="54"/>
      <c r="Z117" s="55">
        <f t="shared" si="125"/>
        <v>3549684</v>
      </c>
      <c r="AA117" s="54">
        <v>3337232</v>
      </c>
      <c r="AB117" s="54">
        <v>3181588</v>
      </c>
      <c r="AC117" s="54">
        <v>4660621</v>
      </c>
      <c r="AD117" s="54">
        <v>117976</v>
      </c>
      <c r="AE117" s="54">
        <v>148445</v>
      </c>
      <c r="AF117" s="54">
        <v>8632</v>
      </c>
      <c r="AG117" s="54">
        <v>3062393</v>
      </c>
      <c r="AH117" s="54">
        <v>42334</v>
      </c>
      <c r="AI117" s="54"/>
      <c r="AJ117" s="54"/>
      <c r="AK117" s="54"/>
      <c r="AL117" s="55">
        <f t="shared" si="131"/>
        <v>14559221</v>
      </c>
      <c r="AM117" s="120"/>
      <c r="AN117" s="121"/>
      <c r="AO117" s="121"/>
      <c r="AP117" s="55">
        <f t="shared" si="51"/>
        <v>0</v>
      </c>
      <c r="AQ117" s="43">
        <f t="shared" si="44"/>
        <v>18489311</v>
      </c>
      <c r="AR117" s="12"/>
      <c r="AS117" s="14"/>
      <c r="AT117" s="15" t="s">
        <v>23</v>
      </c>
      <c r="AU117" s="56">
        <f t="shared" si="126"/>
        <v>4299868</v>
      </c>
      <c r="AV117" s="54">
        <f t="shared" si="127"/>
        <v>3839266</v>
      </c>
      <c r="AW117" s="54">
        <f t="shared" si="128"/>
        <v>5941994</v>
      </c>
      <c r="AX117" s="54">
        <f t="shared" si="129"/>
        <v>241589</v>
      </c>
      <c r="AY117" s="54">
        <f>+O117+AD117</f>
        <v>174303</v>
      </c>
      <c r="AZ117" s="54">
        <f t="shared" si="132"/>
        <v>9786</v>
      </c>
      <c r="BA117" s="54">
        <f t="shared" si="114"/>
        <v>3517900</v>
      </c>
      <c r="BB117" s="54">
        <f t="shared" si="115"/>
        <v>1132</v>
      </c>
      <c r="BC117" s="54"/>
      <c r="BD117" s="54"/>
      <c r="BE117" s="54">
        <f t="shared" si="117"/>
        <v>20713</v>
      </c>
      <c r="BF117" s="54">
        <f t="shared" si="133"/>
        <v>62354</v>
      </c>
      <c r="BG117" s="54"/>
      <c r="BH117" s="54"/>
      <c r="BI117" s="55">
        <f t="shared" si="118"/>
        <v>18108905</v>
      </c>
      <c r="BJ117" s="37"/>
      <c r="BK117" s="14"/>
      <c r="BL117" s="15" t="s">
        <v>23</v>
      </c>
      <c r="BM117" s="56">
        <f t="shared" si="106"/>
        <v>4424316</v>
      </c>
      <c r="BN117" s="54">
        <f t="shared" si="107"/>
        <v>3889669</v>
      </c>
      <c r="BO117" s="54">
        <f t="shared" si="108"/>
        <v>6138619</v>
      </c>
      <c r="BP117" s="54">
        <f t="shared" si="96"/>
        <v>241722</v>
      </c>
      <c r="BQ117" s="54">
        <f t="shared" si="95"/>
        <v>183100</v>
      </c>
      <c r="BR117" s="54">
        <f t="shared" si="90"/>
        <v>9786</v>
      </c>
      <c r="BS117" s="54">
        <f t="shared" si="97"/>
        <v>3517900</v>
      </c>
      <c r="BT117" s="54">
        <f t="shared" si="69"/>
        <v>1132</v>
      </c>
      <c r="BU117" s="54"/>
      <c r="BV117" s="54"/>
      <c r="BW117" s="54">
        <f t="shared" si="112"/>
        <v>20713</v>
      </c>
      <c r="BX117" s="54">
        <f t="shared" si="32"/>
        <v>62354</v>
      </c>
      <c r="BY117" s="54"/>
      <c r="BZ117" s="54"/>
      <c r="CA117" s="55">
        <f t="shared" si="58"/>
        <v>18489311</v>
      </c>
    </row>
    <row r="118" spans="1:79" ht="12.5" x14ac:dyDescent="0.25">
      <c r="A118" s="7"/>
      <c r="B118" s="8">
        <v>2019</v>
      </c>
      <c r="C118" s="8" t="s">
        <v>12</v>
      </c>
      <c r="D118" s="57">
        <v>125645</v>
      </c>
      <c r="E118" s="58">
        <v>48861</v>
      </c>
      <c r="F118" s="58">
        <v>191636</v>
      </c>
      <c r="G118" s="58">
        <v>8587</v>
      </c>
      <c r="H118" s="58">
        <v>110</v>
      </c>
      <c r="I118" s="58"/>
      <c r="J118" s="58"/>
      <c r="K118" s="59">
        <f t="shared" si="113"/>
        <v>374839</v>
      </c>
      <c r="L118" s="60">
        <v>921442</v>
      </c>
      <c r="M118" s="58">
        <v>538403</v>
      </c>
      <c r="N118" s="58">
        <v>1237030</v>
      </c>
      <c r="O118" s="58">
        <v>54195</v>
      </c>
      <c r="P118" s="58">
        <v>93402</v>
      </c>
      <c r="Q118" s="58">
        <v>1104</v>
      </c>
      <c r="R118" s="58">
        <v>451932</v>
      </c>
      <c r="S118" s="58">
        <v>1146</v>
      </c>
      <c r="T118" s="58"/>
      <c r="U118" s="58"/>
      <c r="V118" s="58">
        <v>21248</v>
      </c>
      <c r="W118" s="58"/>
      <c r="X118" s="58"/>
      <c r="Y118" s="58"/>
      <c r="Z118" s="59">
        <f t="shared" si="125"/>
        <v>3319902</v>
      </c>
      <c r="AA118" s="58">
        <v>3348321</v>
      </c>
      <c r="AB118" s="58">
        <v>3423704</v>
      </c>
      <c r="AC118" s="58">
        <v>4732589</v>
      </c>
      <c r="AD118" s="58">
        <v>120293</v>
      </c>
      <c r="AE118" s="58">
        <v>149705</v>
      </c>
      <c r="AF118" s="58">
        <v>8845</v>
      </c>
      <c r="AG118" s="58">
        <v>3119033</v>
      </c>
      <c r="AH118" s="58"/>
      <c r="AI118" s="58"/>
      <c r="AJ118" s="58"/>
      <c r="AK118" s="58"/>
      <c r="AL118" s="59">
        <f>SUM(AA118:AH118)</f>
        <v>14902490</v>
      </c>
      <c r="AM118" s="117"/>
      <c r="AN118" s="118"/>
      <c r="AO118" s="118"/>
      <c r="AP118" s="59">
        <f t="shared" si="51"/>
        <v>0</v>
      </c>
      <c r="AQ118" s="49">
        <f t="shared" si="44"/>
        <v>18597231</v>
      </c>
      <c r="AR118" s="12"/>
      <c r="AS118" s="8">
        <v>2019</v>
      </c>
      <c r="AT118" s="8" t="s">
        <v>12</v>
      </c>
      <c r="AU118" s="60">
        <f t="shared" si="126"/>
        <v>4269763</v>
      </c>
      <c r="AV118" s="58">
        <f t="shared" si="127"/>
        <v>3962107</v>
      </c>
      <c r="AW118" s="58">
        <f t="shared" si="128"/>
        <v>5969619</v>
      </c>
      <c r="AX118" s="58">
        <f t="shared" si="129"/>
        <v>243107</v>
      </c>
      <c r="AY118" s="58">
        <f t="shared" ref="AY118:AY120" si="134">+O118+AD118</f>
        <v>174488</v>
      </c>
      <c r="AZ118" s="58">
        <f>+Q118+AF118</f>
        <v>9949</v>
      </c>
      <c r="BA118" s="58">
        <f t="shared" si="114"/>
        <v>3570965</v>
      </c>
      <c r="BB118" s="58">
        <f t="shared" si="115"/>
        <v>1146</v>
      </c>
      <c r="BC118" s="58"/>
      <c r="BD118" s="58"/>
      <c r="BE118" s="58">
        <f t="shared" si="117"/>
        <v>21248</v>
      </c>
      <c r="BF118" s="58"/>
      <c r="BG118" s="58"/>
      <c r="BH118" s="58"/>
      <c r="BI118" s="59">
        <f t="shared" si="118"/>
        <v>18222392</v>
      </c>
      <c r="BJ118" s="37"/>
      <c r="BK118" s="8">
        <v>2019</v>
      </c>
      <c r="BL118" s="8" t="s">
        <v>12</v>
      </c>
      <c r="BM118" s="60">
        <f t="shared" si="106"/>
        <v>4395408</v>
      </c>
      <c r="BN118" s="58">
        <f t="shared" si="107"/>
        <v>4010968</v>
      </c>
      <c r="BO118" s="58">
        <f t="shared" si="108"/>
        <v>6161255</v>
      </c>
      <c r="BP118" s="58">
        <f t="shared" si="96"/>
        <v>243217</v>
      </c>
      <c r="BQ118" s="58">
        <f t="shared" si="95"/>
        <v>183075</v>
      </c>
      <c r="BR118" s="58">
        <f t="shared" si="90"/>
        <v>9949</v>
      </c>
      <c r="BS118" s="58">
        <f t="shared" si="97"/>
        <v>3570965</v>
      </c>
      <c r="BT118" s="58">
        <f t="shared" si="69"/>
        <v>1146</v>
      </c>
      <c r="BU118" s="58"/>
      <c r="BV118" s="58"/>
      <c r="BW118" s="58">
        <f t="shared" si="112"/>
        <v>21248</v>
      </c>
      <c r="BX118" s="58"/>
      <c r="BY118" s="58"/>
      <c r="BZ118" s="58"/>
      <c r="CA118" s="59">
        <f t="shared" si="58"/>
        <v>18597231</v>
      </c>
    </row>
    <row r="119" spans="1:79" ht="12.5" x14ac:dyDescent="0.25">
      <c r="A119" s="7"/>
      <c r="B119" s="10"/>
      <c r="C119" s="11" t="s">
        <v>13</v>
      </c>
      <c r="D119" s="61">
        <v>116671</v>
      </c>
      <c r="E119" s="62">
        <v>58807</v>
      </c>
      <c r="F119" s="62">
        <v>186355</v>
      </c>
      <c r="G119" s="62">
        <v>8612</v>
      </c>
      <c r="H119" s="62">
        <v>109</v>
      </c>
      <c r="I119" s="62"/>
      <c r="J119" s="62"/>
      <c r="K119" s="63">
        <f t="shared" si="113"/>
        <v>370554</v>
      </c>
      <c r="L119" s="64">
        <v>879736</v>
      </c>
      <c r="M119" s="62">
        <v>545235</v>
      </c>
      <c r="N119" s="62">
        <v>1250315</v>
      </c>
      <c r="O119" s="62">
        <v>52247</v>
      </c>
      <c r="P119" s="62">
        <v>94714</v>
      </c>
      <c r="Q119" s="62">
        <v>1057</v>
      </c>
      <c r="R119" s="62">
        <v>462458</v>
      </c>
      <c r="S119" s="62">
        <v>1061</v>
      </c>
      <c r="T119" s="62"/>
      <c r="U119" s="62"/>
      <c r="V119" s="62">
        <v>17403</v>
      </c>
      <c r="W119" s="62"/>
      <c r="X119" s="62"/>
      <c r="Y119" s="62"/>
      <c r="Z119" s="63">
        <f t="shared" si="125"/>
        <v>3304226</v>
      </c>
      <c r="AA119" s="62">
        <v>3350349</v>
      </c>
      <c r="AB119" s="62">
        <v>3548384</v>
      </c>
      <c r="AC119" s="62">
        <v>4671288</v>
      </c>
      <c r="AD119" s="62">
        <v>121041</v>
      </c>
      <c r="AE119" s="62">
        <v>154322</v>
      </c>
      <c r="AF119" s="62">
        <v>8758</v>
      </c>
      <c r="AG119" s="62">
        <v>3143939</v>
      </c>
      <c r="AH119" s="62"/>
      <c r="AI119" s="62"/>
      <c r="AJ119" s="62"/>
      <c r="AK119" s="62"/>
      <c r="AL119" s="63">
        <f t="shared" ref="AL119:AL120" si="135">SUM(AA119:AH119)</f>
        <v>14998081</v>
      </c>
      <c r="AM119" s="119"/>
      <c r="AN119" s="113"/>
      <c r="AO119" s="113"/>
      <c r="AP119" s="63">
        <f t="shared" si="51"/>
        <v>0</v>
      </c>
      <c r="AQ119" s="46">
        <f t="shared" si="44"/>
        <v>18672861</v>
      </c>
      <c r="AR119" s="12"/>
      <c r="AS119" s="10"/>
      <c r="AT119" s="11" t="s">
        <v>13</v>
      </c>
      <c r="AU119" s="64">
        <f t="shared" si="126"/>
        <v>4230085</v>
      </c>
      <c r="AV119" s="62">
        <f t="shared" si="127"/>
        <v>4093619</v>
      </c>
      <c r="AW119" s="62">
        <f t="shared" si="128"/>
        <v>5921603</v>
      </c>
      <c r="AX119" s="62">
        <f t="shared" si="129"/>
        <v>249036</v>
      </c>
      <c r="AY119" s="62">
        <f t="shared" si="134"/>
        <v>173288</v>
      </c>
      <c r="AZ119" s="62">
        <f t="shared" ref="AZ119:AZ120" si="136">+Q119+AF119</f>
        <v>9815</v>
      </c>
      <c r="BA119" s="62">
        <f t="shared" si="114"/>
        <v>3606397</v>
      </c>
      <c r="BB119" s="62">
        <f t="shared" si="115"/>
        <v>1061</v>
      </c>
      <c r="BC119" s="62"/>
      <c r="BD119" s="62"/>
      <c r="BE119" s="62">
        <f t="shared" si="117"/>
        <v>17403</v>
      </c>
      <c r="BF119" s="62"/>
      <c r="BG119" s="62"/>
      <c r="BH119" s="62"/>
      <c r="BI119" s="63">
        <f t="shared" si="118"/>
        <v>18302307</v>
      </c>
      <c r="BJ119" s="37"/>
      <c r="BK119" s="10"/>
      <c r="BL119" s="11" t="s">
        <v>13</v>
      </c>
      <c r="BM119" s="64">
        <f t="shared" si="106"/>
        <v>4346756</v>
      </c>
      <c r="BN119" s="62">
        <f t="shared" si="107"/>
        <v>4152426</v>
      </c>
      <c r="BO119" s="62">
        <f t="shared" si="108"/>
        <v>6107958</v>
      </c>
      <c r="BP119" s="62">
        <f t="shared" si="96"/>
        <v>249145</v>
      </c>
      <c r="BQ119" s="62">
        <f t="shared" si="95"/>
        <v>181900</v>
      </c>
      <c r="BR119" s="62">
        <f t="shared" si="90"/>
        <v>9815</v>
      </c>
      <c r="BS119" s="62">
        <f t="shared" si="97"/>
        <v>3606397</v>
      </c>
      <c r="BT119" s="62">
        <f t="shared" si="69"/>
        <v>1061</v>
      </c>
      <c r="BU119" s="62"/>
      <c r="BV119" s="62"/>
      <c r="BW119" s="62">
        <f t="shared" si="112"/>
        <v>17403</v>
      </c>
      <c r="BX119" s="62"/>
      <c r="BY119" s="62"/>
      <c r="BZ119" s="62"/>
      <c r="CA119" s="63">
        <f t="shared" si="58"/>
        <v>18672861</v>
      </c>
    </row>
    <row r="120" spans="1:79" ht="12.5" x14ac:dyDescent="0.25">
      <c r="A120" s="7"/>
      <c r="B120" s="10"/>
      <c r="C120" s="11" t="s">
        <v>14</v>
      </c>
      <c r="D120" s="61">
        <v>124639</v>
      </c>
      <c r="E120" s="62">
        <v>54958</v>
      </c>
      <c r="F120" s="62">
        <v>183355</v>
      </c>
      <c r="G120" s="62">
        <v>9260</v>
      </c>
      <c r="H120" s="62">
        <v>124</v>
      </c>
      <c r="I120" s="62"/>
      <c r="J120" s="62"/>
      <c r="K120" s="63">
        <f t="shared" si="113"/>
        <v>372336</v>
      </c>
      <c r="L120" s="64">
        <v>870329</v>
      </c>
      <c r="M120" s="62">
        <v>498540</v>
      </c>
      <c r="N120" s="62">
        <v>1105048</v>
      </c>
      <c r="O120" s="62">
        <v>51566</v>
      </c>
      <c r="P120" s="62">
        <v>95628</v>
      </c>
      <c r="Q120" s="62">
        <v>1046</v>
      </c>
      <c r="R120" s="62">
        <v>450987</v>
      </c>
      <c r="S120" s="62">
        <v>1046</v>
      </c>
      <c r="T120" s="62"/>
      <c r="U120" s="62"/>
      <c r="V120" s="62">
        <v>24345</v>
      </c>
      <c r="W120" s="62"/>
      <c r="X120" s="62"/>
      <c r="Y120" s="62"/>
      <c r="Z120" s="63">
        <f t="shared" si="125"/>
        <v>3098535</v>
      </c>
      <c r="AA120" s="62">
        <v>3402190</v>
      </c>
      <c r="AB120" s="62">
        <v>3618652</v>
      </c>
      <c r="AC120" s="62">
        <v>4860868</v>
      </c>
      <c r="AD120" s="62">
        <v>125438</v>
      </c>
      <c r="AE120" s="62">
        <v>157192</v>
      </c>
      <c r="AF120" s="62">
        <v>8878</v>
      </c>
      <c r="AG120" s="62">
        <v>3267298</v>
      </c>
      <c r="AH120" s="62"/>
      <c r="AI120" s="62"/>
      <c r="AJ120" s="62"/>
      <c r="AK120" s="62"/>
      <c r="AL120" s="63">
        <f t="shared" si="135"/>
        <v>15440516</v>
      </c>
      <c r="AM120" s="119"/>
      <c r="AN120" s="113"/>
      <c r="AO120" s="113"/>
      <c r="AP120" s="63">
        <f t="shared" si="51"/>
        <v>0</v>
      </c>
      <c r="AQ120" s="46">
        <f t="shared" si="44"/>
        <v>18911387</v>
      </c>
      <c r="AR120" s="12"/>
      <c r="AS120" s="10"/>
      <c r="AT120" s="11" t="s">
        <v>14</v>
      </c>
      <c r="AU120" s="64">
        <f t="shared" si="126"/>
        <v>4272519</v>
      </c>
      <c r="AV120" s="62">
        <f t="shared" si="127"/>
        <v>4117192</v>
      </c>
      <c r="AW120" s="62">
        <f t="shared" si="128"/>
        <v>5965916</v>
      </c>
      <c r="AX120" s="62">
        <f t="shared" si="129"/>
        <v>252820</v>
      </c>
      <c r="AY120" s="62">
        <f t="shared" si="134"/>
        <v>177004</v>
      </c>
      <c r="AZ120" s="62">
        <f t="shared" si="136"/>
        <v>9924</v>
      </c>
      <c r="BA120" s="62">
        <f t="shared" si="114"/>
        <v>3718285</v>
      </c>
      <c r="BB120" s="62">
        <f t="shared" si="115"/>
        <v>1046</v>
      </c>
      <c r="BC120" s="62"/>
      <c r="BD120" s="62"/>
      <c r="BE120" s="62">
        <f t="shared" si="117"/>
        <v>24345</v>
      </c>
      <c r="BF120" s="62"/>
      <c r="BG120" s="62"/>
      <c r="BH120" s="62"/>
      <c r="BI120" s="63">
        <f t="shared" si="118"/>
        <v>18539051</v>
      </c>
      <c r="BJ120" s="37"/>
      <c r="BK120" s="10"/>
      <c r="BL120" s="11" t="s">
        <v>14</v>
      </c>
      <c r="BM120" s="64">
        <f t="shared" si="106"/>
        <v>4397158</v>
      </c>
      <c r="BN120" s="62">
        <f t="shared" si="107"/>
        <v>4172150</v>
      </c>
      <c r="BO120" s="62">
        <f t="shared" si="108"/>
        <v>6149271</v>
      </c>
      <c r="BP120" s="62">
        <f t="shared" si="96"/>
        <v>252944</v>
      </c>
      <c r="BQ120" s="62">
        <f t="shared" si="95"/>
        <v>186264</v>
      </c>
      <c r="BR120" s="62">
        <f t="shared" si="90"/>
        <v>9924</v>
      </c>
      <c r="BS120" s="62">
        <f t="shared" si="97"/>
        <v>3718285</v>
      </c>
      <c r="BT120" s="62">
        <f t="shared" si="69"/>
        <v>1046</v>
      </c>
      <c r="BU120" s="62"/>
      <c r="BV120" s="62"/>
      <c r="BW120" s="62">
        <f t="shared" si="112"/>
        <v>24345</v>
      </c>
      <c r="BX120" s="62"/>
      <c r="BY120" s="62"/>
      <c r="BZ120" s="62"/>
      <c r="CA120" s="63">
        <f t="shared" si="58"/>
        <v>18911387</v>
      </c>
    </row>
    <row r="121" spans="1:79" ht="12.5" x14ac:dyDescent="0.25">
      <c r="A121" s="7"/>
      <c r="B121" s="11"/>
      <c r="C121" s="11" t="s">
        <v>15</v>
      </c>
      <c r="D121" s="61">
        <v>117564</v>
      </c>
      <c r="E121" s="62">
        <v>40598</v>
      </c>
      <c r="F121" s="62">
        <v>172506</v>
      </c>
      <c r="G121" s="62">
        <v>9026</v>
      </c>
      <c r="H121" s="62">
        <v>120</v>
      </c>
      <c r="I121" s="62"/>
      <c r="J121" s="62"/>
      <c r="K121" s="63">
        <f t="shared" ref="K121:K132" si="137">SUM(D121:I121)</f>
        <v>339814</v>
      </c>
      <c r="L121" s="64">
        <v>823430</v>
      </c>
      <c r="M121" s="62">
        <v>429527</v>
      </c>
      <c r="N121" s="62">
        <v>1056672</v>
      </c>
      <c r="O121" s="62">
        <v>49731</v>
      </c>
      <c r="P121" s="62">
        <v>95559</v>
      </c>
      <c r="Q121" s="62">
        <v>1010</v>
      </c>
      <c r="R121" s="62">
        <v>447151</v>
      </c>
      <c r="S121" s="62">
        <v>1017</v>
      </c>
      <c r="T121" s="62"/>
      <c r="U121" s="62"/>
      <c r="V121" s="62">
        <v>19060</v>
      </c>
      <c r="W121" s="62"/>
      <c r="X121" s="62"/>
      <c r="Y121" s="62"/>
      <c r="Z121" s="63">
        <f t="shared" ref="Z121:Z132" si="138">SUM(L121:W121)</f>
        <v>2923157</v>
      </c>
      <c r="AA121" s="62">
        <v>3403647</v>
      </c>
      <c r="AB121" s="62">
        <v>3723215</v>
      </c>
      <c r="AC121" s="62">
        <v>4914034</v>
      </c>
      <c r="AD121" s="62">
        <v>128138</v>
      </c>
      <c r="AE121" s="62">
        <v>159695</v>
      </c>
      <c r="AF121" s="62">
        <v>8768</v>
      </c>
      <c r="AG121" s="62">
        <v>3315266</v>
      </c>
      <c r="AH121" s="62"/>
      <c r="AI121" s="62"/>
      <c r="AJ121" s="62"/>
      <c r="AK121" s="62"/>
      <c r="AL121" s="63">
        <f>SUM(AA121:AH121)</f>
        <v>15652763</v>
      </c>
      <c r="AM121" s="119"/>
      <c r="AN121" s="113"/>
      <c r="AO121" s="113"/>
      <c r="AP121" s="63">
        <f t="shared" si="51"/>
        <v>0</v>
      </c>
      <c r="AQ121" s="46">
        <f t="shared" si="44"/>
        <v>18915734</v>
      </c>
      <c r="AR121" s="12"/>
      <c r="AS121" s="11"/>
      <c r="AT121" s="11" t="s">
        <v>15</v>
      </c>
      <c r="AU121" s="64">
        <f t="shared" ref="AU121:AU132" si="139">+L121+AA121</f>
        <v>4227077</v>
      </c>
      <c r="AV121" s="62">
        <f t="shared" ref="AV121:AV132" si="140">+M121+AB121</f>
        <v>4152742</v>
      </c>
      <c r="AW121" s="62">
        <f t="shared" ref="AW121:AW132" si="141">+N121+AC121</f>
        <v>5970706</v>
      </c>
      <c r="AX121" s="62">
        <f t="shared" ref="AX121:AX132" si="142">+P121+AE121</f>
        <v>255254</v>
      </c>
      <c r="AY121" s="62">
        <f t="shared" ref="AY121:AY132" si="143">+O121+AD121</f>
        <v>177869</v>
      </c>
      <c r="AZ121" s="62">
        <f>+Q121+AF121</f>
        <v>9778</v>
      </c>
      <c r="BA121" s="62">
        <f t="shared" ref="BA121:BA132" si="144">+R121+AG121</f>
        <v>3762417</v>
      </c>
      <c r="BB121" s="62">
        <f t="shared" ref="BB121:BB132" si="145">+S121</f>
        <v>1017</v>
      </c>
      <c r="BC121" s="62"/>
      <c r="BD121" s="62"/>
      <c r="BE121" s="62">
        <f t="shared" ref="BE121:BE132" si="146">+V121</f>
        <v>19060</v>
      </c>
      <c r="BF121" s="62"/>
      <c r="BG121" s="62"/>
      <c r="BH121" s="62"/>
      <c r="BI121" s="63">
        <f t="shared" ref="BI121:BI123" si="147">SUM(AU121:BF121)</f>
        <v>18575920</v>
      </c>
      <c r="BJ121" s="37"/>
      <c r="BK121" s="11"/>
      <c r="BL121" s="11" t="s">
        <v>15</v>
      </c>
      <c r="BM121" s="64">
        <f t="shared" si="106"/>
        <v>4344641</v>
      </c>
      <c r="BN121" s="62">
        <f t="shared" si="107"/>
        <v>4193340</v>
      </c>
      <c r="BO121" s="62">
        <f t="shared" si="108"/>
        <v>6143212</v>
      </c>
      <c r="BP121" s="62">
        <f t="shared" si="96"/>
        <v>255374</v>
      </c>
      <c r="BQ121" s="62">
        <f t="shared" si="95"/>
        <v>186895</v>
      </c>
      <c r="BR121" s="62">
        <f t="shared" si="90"/>
        <v>9778</v>
      </c>
      <c r="BS121" s="62">
        <f t="shared" si="97"/>
        <v>3762417</v>
      </c>
      <c r="BT121" s="62">
        <f t="shared" si="69"/>
        <v>1017</v>
      </c>
      <c r="BU121" s="62"/>
      <c r="BV121" s="62"/>
      <c r="BW121" s="62">
        <f t="shared" si="112"/>
        <v>19060</v>
      </c>
      <c r="BX121" s="62"/>
      <c r="BY121" s="62"/>
      <c r="BZ121" s="62"/>
      <c r="CA121" s="63">
        <f t="shared" si="58"/>
        <v>18915734</v>
      </c>
    </row>
    <row r="122" spans="1:79" ht="12.5" x14ac:dyDescent="0.25">
      <c r="A122" s="7"/>
      <c r="B122" s="10"/>
      <c r="C122" s="11" t="s">
        <v>16</v>
      </c>
      <c r="D122" s="61">
        <v>110857</v>
      </c>
      <c r="E122" s="62">
        <v>39578</v>
      </c>
      <c r="F122" s="62">
        <v>166739</v>
      </c>
      <c r="G122" s="62">
        <v>8545</v>
      </c>
      <c r="H122" s="62">
        <v>102</v>
      </c>
      <c r="I122" s="62"/>
      <c r="J122" s="62"/>
      <c r="K122" s="63">
        <f t="shared" si="137"/>
        <v>325821</v>
      </c>
      <c r="L122" s="64">
        <v>799329</v>
      </c>
      <c r="M122" s="62">
        <v>420647</v>
      </c>
      <c r="N122" s="62">
        <v>1022512</v>
      </c>
      <c r="O122" s="62">
        <v>48295</v>
      </c>
      <c r="P122" s="62">
        <v>94047</v>
      </c>
      <c r="Q122" s="62">
        <v>1042</v>
      </c>
      <c r="R122" s="62">
        <v>437432</v>
      </c>
      <c r="S122" s="62">
        <v>957</v>
      </c>
      <c r="T122" s="62"/>
      <c r="U122" s="62"/>
      <c r="V122" s="62">
        <v>16328</v>
      </c>
      <c r="W122" s="62"/>
      <c r="X122" s="62"/>
      <c r="Y122" s="62"/>
      <c r="Z122" s="63">
        <f t="shared" si="138"/>
        <v>2840589</v>
      </c>
      <c r="AA122" s="62">
        <v>3436628</v>
      </c>
      <c r="AB122" s="62">
        <v>3692913</v>
      </c>
      <c r="AC122" s="62">
        <v>4970494</v>
      </c>
      <c r="AD122" s="62">
        <v>130714</v>
      </c>
      <c r="AE122" s="62">
        <v>164375</v>
      </c>
      <c r="AF122" s="62">
        <v>8682</v>
      </c>
      <c r="AG122" s="62">
        <v>3375827</v>
      </c>
      <c r="AH122" s="62"/>
      <c r="AI122" s="62"/>
      <c r="AJ122" s="62"/>
      <c r="AK122" s="62"/>
      <c r="AL122" s="63">
        <f t="shared" ref="AL122:AL123" si="148">SUM(AA122:AH122)</f>
        <v>15779633</v>
      </c>
      <c r="AM122" s="119"/>
      <c r="AN122" s="113"/>
      <c r="AO122" s="113"/>
      <c r="AP122" s="63">
        <f t="shared" si="51"/>
        <v>0</v>
      </c>
      <c r="AQ122" s="46">
        <f t="shared" si="44"/>
        <v>18946043</v>
      </c>
      <c r="AR122" s="12"/>
      <c r="AS122" s="10"/>
      <c r="AT122" s="11" t="s">
        <v>16</v>
      </c>
      <c r="AU122" s="64">
        <f t="shared" si="139"/>
        <v>4235957</v>
      </c>
      <c r="AV122" s="62">
        <f t="shared" si="140"/>
        <v>4113560</v>
      </c>
      <c r="AW122" s="62">
        <f t="shared" si="141"/>
        <v>5993006</v>
      </c>
      <c r="AX122" s="62">
        <f t="shared" si="142"/>
        <v>258422</v>
      </c>
      <c r="AY122" s="62">
        <f t="shared" si="143"/>
        <v>179009</v>
      </c>
      <c r="AZ122" s="62">
        <f t="shared" ref="AZ122:AZ123" si="149">+Q122+AF122</f>
        <v>9724</v>
      </c>
      <c r="BA122" s="62">
        <f t="shared" si="144"/>
        <v>3813259</v>
      </c>
      <c r="BB122" s="62">
        <f t="shared" si="145"/>
        <v>957</v>
      </c>
      <c r="BC122" s="62"/>
      <c r="BD122" s="62"/>
      <c r="BE122" s="62">
        <f t="shared" si="146"/>
        <v>16328</v>
      </c>
      <c r="BF122" s="62"/>
      <c r="BG122" s="62"/>
      <c r="BH122" s="62"/>
      <c r="BI122" s="63">
        <f t="shared" si="147"/>
        <v>18620222</v>
      </c>
      <c r="BJ122" s="37"/>
      <c r="BK122" s="10"/>
      <c r="BL122" s="11" t="s">
        <v>16</v>
      </c>
      <c r="BM122" s="64">
        <f t="shared" si="106"/>
        <v>4346814</v>
      </c>
      <c r="BN122" s="62">
        <f t="shared" si="107"/>
        <v>4153138</v>
      </c>
      <c r="BO122" s="62">
        <f t="shared" si="108"/>
        <v>6159745</v>
      </c>
      <c r="BP122" s="62">
        <f t="shared" si="96"/>
        <v>258524</v>
      </c>
      <c r="BQ122" s="62">
        <f t="shared" si="95"/>
        <v>187554</v>
      </c>
      <c r="BR122" s="62">
        <f t="shared" si="90"/>
        <v>9724</v>
      </c>
      <c r="BS122" s="62">
        <f t="shared" si="97"/>
        <v>3813259</v>
      </c>
      <c r="BT122" s="62">
        <f t="shared" ref="BT122:BT153" si="150">BB122</f>
        <v>957</v>
      </c>
      <c r="BU122" s="62"/>
      <c r="BV122" s="62"/>
      <c r="BW122" s="62">
        <f t="shared" si="112"/>
        <v>16328</v>
      </c>
      <c r="BX122" s="62"/>
      <c r="BY122" s="62"/>
      <c r="BZ122" s="62"/>
      <c r="CA122" s="63">
        <f t="shared" si="58"/>
        <v>18946043</v>
      </c>
    </row>
    <row r="123" spans="1:79" ht="12.5" x14ac:dyDescent="0.25">
      <c r="A123" s="7"/>
      <c r="B123" s="10"/>
      <c r="C123" s="11" t="s">
        <v>17</v>
      </c>
      <c r="D123" s="61">
        <v>105416</v>
      </c>
      <c r="E123" s="62">
        <v>37580</v>
      </c>
      <c r="F123" s="62">
        <v>165962</v>
      </c>
      <c r="G123" s="62">
        <v>8029</v>
      </c>
      <c r="H123" s="62">
        <v>109</v>
      </c>
      <c r="I123" s="62"/>
      <c r="J123" s="62"/>
      <c r="K123" s="63">
        <f t="shared" si="137"/>
        <v>317096</v>
      </c>
      <c r="L123" s="64">
        <v>757310</v>
      </c>
      <c r="M123" s="62">
        <v>399324</v>
      </c>
      <c r="N123" s="62">
        <v>1004486</v>
      </c>
      <c r="O123" s="62">
        <v>46362</v>
      </c>
      <c r="P123" s="62">
        <v>95887</v>
      </c>
      <c r="Q123" s="62">
        <v>886</v>
      </c>
      <c r="R123" s="62">
        <v>419265</v>
      </c>
      <c r="S123" s="62">
        <v>807</v>
      </c>
      <c r="T123" s="62"/>
      <c r="U123" s="62"/>
      <c r="V123" s="62">
        <v>15520</v>
      </c>
      <c r="W123" s="62"/>
      <c r="X123" s="62"/>
      <c r="Y123" s="62"/>
      <c r="Z123" s="63">
        <f t="shared" si="138"/>
        <v>2739847</v>
      </c>
      <c r="AA123" s="62">
        <v>3460877</v>
      </c>
      <c r="AB123" s="62">
        <v>3661326</v>
      </c>
      <c r="AC123" s="62">
        <v>4985775</v>
      </c>
      <c r="AD123" s="62">
        <v>132639</v>
      </c>
      <c r="AE123" s="62">
        <v>167302</v>
      </c>
      <c r="AF123" s="62">
        <v>8655</v>
      </c>
      <c r="AG123" s="62">
        <v>3467392</v>
      </c>
      <c r="AH123" s="62"/>
      <c r="AI123" s="62"/>
      <c r="AJ123" s="62"/>
      <c r="AK123" s="62"/>
      <c r="AL123" s="63">
        <f t="shared" si="148"/>
        <v>15883966</v>
      </c>
      <c r="AM123" s="119"/>
      <c r="AN123" s="113"/>
      <c r="AO123" s="113"/>
      <c r="AP123" s="63">
        <f t="shared" si="51"/>
        <v>0</v>
      </c>
      <c r="AQ123" s="46">
        <f t="shared" si="44"/>
        <v>18940909</v>
      </c>
      <c r="AR123" s="12"/>
      <c r="AS123" s="10"/>
      <c r="AT123" s="11" t="s">
        <v>17</v>
      </c>
      <c r="AU123" s="64">
        <f t="shared" si="139"/>
        <v>4218187</v>
      </c>
      <c r="AV123" s="62">
        <f t="shared" si="140"/>
        <v>4060650</v>
      </c>
      <c r="AW123" s="62">
        <f t="shared" si="141"/>
        <v>5990261</v>
      </c>
      <c r="AX123" s="62">
        <f t="shared" si="142"/>
        <v>263189</v>
      </c>
      <c r="AY123" s="62">
        <f t="shared" si="143"/>
        <v>179001</v>
      </c>
      <c r="AZ123" s="62">
        <f t="shared" si="149"/>
        <v>9541</v>
      </c>
      <c r="BA123" s="62">
        <f t="shared" si="144"/>
        <v>3886657</v>
      </c>
      <c r="BB123" s="62">
        <f t="shared" si="145"/>
        <v>807</v>
      </c>
      <c r="BC123" s="62"/>
      <c r="BD123" s="62"/>
      <c r="BE123" s="62">
        <f t="shared" si="146"/>
        <v>15520</v>
      </c>
      <c r="BF123" s="62"/>
      <c r="BG123" s="62"/>
      <c r="BH123" s="62"/>
      <c r="BI123" s="63">
        <f t="shared" si="147"/>
        <v>18623813</v>
      </c>
      <c r="BJ123" s="37"/>
      <c r="BK123" s="10"/>
      <c r="BL123" s="11" t="s">
        <v>17</v>
      </c>
      <c r="BM123" s="64">
        <f t="shared" si="106"/>
        <v>4323603</v>
      </c>
      <c r="BN123" s="62">
        <f t="shared" si="107"/>
        <v>4098230</v>
      </c>
      <c r="BO123" s="62">
        <f t="shared" si="108"/>
        <v>6156223</v>
      </c>
      <c r="BP123" s="62">
        <f t="shared" si="96"/>
        <v>263298</v>
      </c>
      <c r="BQ123" s="62">
        <f t="shared" si="95"/>
        <v>187030</v>
      </c>
      <c r="BR123" s="62">
        <f t="shared" si="90"/>
        <v>9541</v>
      </c>
      <c r="BS123" s="62">
        <f t="shared" si="97"/>
        <v>3886657</v>
      </c>
      <c r="BT123" s="62">
        <f t="shared" si="150"/>
        <v>807</v>
      </c>
      <c r="BU123" s="62"/>
      <c r="BV123" s="62"/>
      <c r="BW123" s="62">
        <f t="shared" si="112"/>
        <v>15520</v>
      </c>
      <c r="BX123" s="62"/>
      <c r="BY123" s="62"/>
      <c r="BZ123" s="62"/>
      <c r="CA123" s="63">
        <f t="shared" si="58"/>
        <v>18940909</v>
      </c>
    </row>
    <row r="124" spans="1:79" ht="12.5" x14ac:dyDescent="0.25">
      <c r="A124" s="7"/>
      <c r="B124" s="11"/>
      <c r="C124" s="11" t="s">
        <v>18</v>
      </c>
      <c r="D124" s="61">
        <v>101095</v>
      </c>
      <c r="E124" s="62">
        <v>35975</v>
      </c>
      <c r="F124" s="62">
        <v>161960</v>
      </c>
      <c r="G124" s="62">
        <v>8241</v>
      </c>
      <c r="H124" s="62">
        <v>111</v>
      </c>
      <c r="I124" s="62"/>
      <c r="J124" s="62"/>
      <c r="K124" s="63">
        <f t="shared" si="137"/>
        <v>307382</v>
      </c>
      <c r="L124" s="64">
        <v>734960</v>
      </c>
      <c r="M124" s="62">
        <v>395250</v>
      </c>
      <c r="N124" s="62">
        <v>988124</v>
      </c>
      <c r="O124" s="62">
        <v>44177</v>
      </c>
      <c r="P124" s="62">
        <v>94251</v>
      </c>
      <c r="Q124" s="62">
        <v>883</v>
      </c>
      <c r="R124" s="62">
        <v>409546</v>
      </c>
      <c r="S124" s="62">
        <v>800</v>
      </c>
      <c r="T124" s="62"/>
      <c r="U124" s="62"/>
      <c r="V124" s="62">
        <v>14750</v>
      </c>
      <c r="W124" s="62"/>
      <c r="X124" s="62"/>
      <c r="Y124" s="62"/>
      <c r="Z124" s="63">
        <f t="shared" si="138"/>
        <v>2682741</v>
      </c>
      <c r="AA124" s="62">
        <v>3463760</v>
      </c>
      <c r="AB124" s="62">
        <v>3615748</v>
      </c>
      <c r="AC124" s="62">
        <v>4964125</v>
      </c>
      <c r="AD124" s="62">
        <v>134218</v>
      </c>
      <c r="AE124" s="62">
        <v>173486</v>
      </c>
      <c r="AF124" s="62">
        <v>8592</v>
      </c>
      <c r="AG124" s="62">
        <v>3539637</v>
      </c>
      <c r="AH124" s="62"/>
      <c r="AI124" s="62"/>
      <c r="AJ124" s="62"/>
      <c r="AK124" s="62"/>
      <c r="AL124" s="63">
        <f>SUM(AA124:AH124)</f>
        <v>15899566</v>
      </c>
      <c r="AM124" s="119"/>
      <c r="AN124" s="113"/>
      <c r="AO124" s="113"/>
      <c r="AP124" s="63">
        <f t="shared" si="51"/>
        <v>0</v>
      </c>
      <c r="AQ124" s="46">
        <f t="shared" si="44"/>
        <v>18889689</v>
      </c>
      <c r="AR124" s="12"/>
      <c r="AS124" s="11"/>
      <c r="AT124" s="11" t="s">
        <v>18</v>
      </c>
      <c r="AU124" s="64">
        <f t="shared" si="139"/>
        <v>4198720</v>
      </c>
      <c r="AV124" s="62">
        <f t="shared" si="140"/>
        <v>4010998</v>
      </c>
      <c r="AW124" s="62">
        <f t="shared" si="141"/>
        <v>5952249</v>
      </c>
      <c r="AX124" s="62">
        <f t="shared" si="142"/>
        <v>267737</v>
      </c>
      <c r="AY124" s="62">
        <f t="shared" si="143"/>
        <v>178395</v>
      </c>
      <c r="AZ124" s="62">
        <f>+Q124+AF124</f>
        <v>9475</v>
      </c>
      <c r="BA124" s="62">
        <f t="shared" si="144"/>
        <v>3949183</v>
      </c>
      <c r="BB124" s="62">
        <f t="shared" si="145"/>
        <v>800</v>
      </c>
      <c r="BC124" s="62"/>
      <c r="BD124" s="62"/>
      <c r="BE124" s="62">
        <f t="shared" si="146"/>
        <v>14750</v>
      </c>
      <c r="BF124" s="62"/>
      <c r="BG124" s="62"/>
      <c r="BH124" s="62"/>
      <c r="BI124" s="63">
        <f t="shared" ref="BI124:BI129" si="151">SUM(AU124:BF124)</f>
        <v>18582307</v>
      </c>
      <c r="BJ124" s="37"/>
      <c r="BK124" s="11"/>
      <c r="BL124" s="11" t="s">
        <v>18</v>
      </c>
      <c r="BM124" s="64">
        <f t="shared" si="106"/>
        <v>4299815</v>
      </c>
      <c r="BN124" s="62">
        <f t="shared" si="107"/>
        <v>4046973</v>
      </c>
      <c r="BO124" s="62">
        <f t="shared" si="108"/>
        <v>6114209</v>
      </c>
      <c r="BP124" s="62">
        <f t="shared" si="96"/>
        <v>267848</v>
      </c>
      <c r="BQ124" s="62">
        <f t="shared" si="95"/>
        <v>186636</v>
      </c>
      <c r="BR124" s="62">
        <f t="shared" si="90"/>
        <v>9475</v>
      </c>
      <c r="BS124" s="62">
        <f t="shared" si="97"/>
        <v>3949183</v>
      </c>
      <c r="BT124" s="62">
        <f t="shared" si="150"/>
        <v>800</v>
      </c>
      <c r="BU124" s="62"/>
      <c r="BV124" s="62"/>
      <c r="BW124" s="62">
        <f t="shared" si="112"/>
        <v>14750</v>
      </c>
      <c r="BX124" s="62"/>
      <c r="BY124" s="62"/>
      <c r="BZ124" s="62"/>
      <c r="CA124" s="63">
        <f t="shared" si="58"/>
        <v>18889689</v>
      </c>
    </row>
    <row r="125" spans="1:79" ht="12.5" x14ac:dyDescent="0.25">
      <c r="A125" s="7"/>
      <c r="B125" s="10"/>
      <c r="C125" s="11" t="s">
        <v>19</v>
      </c>
      <c r="D125" s="61">
        <v>96473</v>
      </c>
      <c r="E125" s="62">
        <v>35340</v>
      </c>
      <c r="F125" s="62">
        <v>157557</v>
      </c>
      <c r="G125" s="62">
        <v>7620</v>
      </c>
      <c r="H125" s="62">
        <v>112</v>
      </c>
      <c r="I125" s="62"/>
      <c r="J125" s="62"/>
      <c r="K125" s="63">
        <f t="shared" si="137"/>
        <v>297102</v>
      </c>
      <c r="L125" s="64">
        <v>711842</v>
      </c>
      <c r="M125" s="62">
        <v>392929</v>
      </c>
      <c r="N125" s="62">
        <v>907799</v>
      </c>
      <c r="O125" s="62">
        <v>39614</v>
      </c>
      <c r="P125" s="62">
        <v>93782</v>
      </c>
      <c r="Q125" s="62">
        <v>850</v>
      </c>
      <c r="R125" s="62">
        <v>403615</v>
      </c>
      <c r="S125" s="62">
        <v>804</v>
      </c>
      <c r="T125" s="62"/>
      <c r="U125" s="62"/>
      <c r="V125" s="62">
        <v>14957</v>
      </c>
      <c r="W125" s="62"/>
      <c r="X125" s="62"/>
      <c r="Y125" s="62"/>
      <c r="Z125" s="63">
        <f t="shared" si="138"/>
        <v>2566192</v>
      </c>
      <c r="AA125" s="62">
        <v>3533154</v>
      </c>
      <c r="AB125" s="62">
        <v>3571364</v>
      </c>
      <c r="AC125" s="62">
        <v>4959954</v>
      </c>
      <c r="AD125" s="62">
        <v>128493</v>
      </c>
      <c r="AE125" s="62">
        <v>179449</v>
      </c>
      <c r="AF125" s="62">
        <v>8529</v>
      </c>
      <c r="AG125" s="62">
        <v>3608854</v>
      </c>
      <c r="AH125" s="62"/>
      <c r="AI125" s="62"/>
      <c r="AJ125" s="62"/>
      <c r="AK125" s="62"/>
      <c r="AL125" s="63">
        <f t="shared" ref="AL125:AL126" si="152">SUM(AA125:AH125)</f>
        <v>15989797</v>
      </c>
      <c r="AM125" s="119"/>
      <c r="AN125" s="113"/>
      <c r="AO125" s="113"/>
      <c r="AP125" s="63">
        <f t="shared" si="51"/>
        <v>0</v>
      </c>
      <c r="AQ125" s="46">
        <f t="shared" si="44"/>
        <v>18853091</v>
      </c>
      <c r="AR125" s="12"/>
      <c r="AS125" s="10"/>
      <c r="AT125" s="11" t="s">
        <v>19</v>
      </c>
      <c r="AU125" s="64">
        <f t="shared" si="139"/>
        <v>4244996</v>
      </c>
      <c r="AV125" s="62">
        <f t="shared" si="140"/>
        <v>3964293</v>
      </c>
      <c r="AW125" s="62">
        <f t="shared" si="141"/>
        <v>5867753</v>
      </c>
      <c r="AX125" s="62">
        <f t="shared" si="142"/>
        <v>273231</v>
      </c>
      <c r="AY125" s="62">
        <f t="shared" si="143"/>
        <v>168107</v>
      </c>
      <c r="AZ125" s="62">
        <f t="shared" ref="AZ125:AZ126" si="153">+Q125+AF125</f>
        <v>9379</v>
      </c>
      <c r="BA125" s="62">
        <f t="shared" si="144"/>
        <v>4012469</v>
      </c>
      <c r="BB125" s="62">
        <f t="shared" si="145"/>
        <v>804</v>
      </c>
      <c r="BC125" s="62"/>
      <c r="BD125" s="62"/>
      <c r="BE125" s="62">
        <f t="shared" si="146"/>
        <v>14957</v>
      </c>
      <c r="BF125" s="62"/>
      <c r="BG125" s="62"/>
      <c r="BH125" s="62"/>
      <c r="BI125" s="63">
        <f t="shared" si="151"/>
        <v>18555989</v>
      </c>
      <c r="BJ125" s="37"/>
      <c r="BK125" s="10"/>
      <c r="BL125" s="11" t="s">
        <v>19</v>
      </c>
      <c r="BM125" s="64">
        <f t="shared" si="106"/>
        <v>4341469</v>
      </c>
      <c r="BN125" s="62">
        <f t="shared" si="107"/>
        <v>3999633</v>
      </c>
      <c r="BO125" s="62">
        <f t="shared" si="108"/>
        <v>6025310</v>
      </c>
      <c r="BP125" s="62">
        <f t="shared" si="96"/>
        <v>273343</v>
      </c>
      <c r="BQ125" s="62">
        <f t="shared" si="95"/>
        <v>175727</v>
      </c>
      <c r="BR125" s="62">
        <f t="shared" si="90"/>
        <v>9379</v>
      </c>
      <c r="BS125" s="62">
        <f t="shared" si="97"/>
        <v>4012469</v>
      </c>
      <c r="BT125" s="62">
        <f t="shared" si="150"/>
        <v>804</v>
      </c>
      <c r="BU125" s="62"/>
      <c r="BV125" s="62"/>
      <c r="BW125" s="62">
        <f t="shared" si="112"/>
        <v>14957</v>
      </c>
      <c r="BX125" s="62"/>
      <c r="BY125" s="62"/>
      <c r="BZ125" s="62"/>
      <c r="CA125" s="63">
        <f t="shared" si="58"/>
        <v>18853091</v>
      </c>
    </row>
    <row r="126" spans="1:79" ht="12.5" x14ac:dyDescent="0.25">
      <c r="A126" s="7"/>
      <c r="B126" s="10"/>
      <c r="C126" s="11" t="s">
        <v>20</v>
      </c>
      <c r="D126" s="61">
        <v>92102</v>
      </c>
      <c r="E126" s="62">
        <v>34944</v>
      </c>
      <c r="F126" s="62">
        <v>157556</v>
      </c>
      <c r="G126" s="62">
        <v>6802</v>
      </c>
      <c r="H126" s="62">
        <v>100</v>
      </c>
      <c r="I126" s="62"/>
      <c r="J126" s="62"/>
      <c r="K126" s="63">
        <f t="shared" si="137"/>
        <v>291504</v>
      </c>
      <c r="L126" s="64">
        <v>681144</v>
      </c>
      <c r="M126" s="62">
        <v>393097</v>
      </c>
      <c r="N126" s="62">
        <v>907791</v>
      </c>
      <c r="O126" s="62">
        <v>34234</v>
      </c>
      <c r="P126" s="62">
        <v>94324</v>
      </c>
      <c r="Q126" s="62">
        <v>819</v>
      </c>
      <c r="R126" s="62">
        <v>405474</v>
      </c>
      <c r="S126" s="62">
        <v>796</v>
      </c>
      <c r="T126" s="62"/>
      <c r="U126" s="62"/>
      <c r="V126" s="62">
        <v>14486</v>
      </c>
      <c r="W126" s="62"/>
      <c r="X126" s="62"/>
      <c r="Y126" s="62"/>
      <c r="Z126" s="63">
        <f t="shared" si="138"/>
        <v>2532165</v>
      </c>
      <c r="AA126" s="62">
        <v>3521138</v>
      </c>
      <c r="AB126" s="62">
        <v>3523518</v>
      </c>
      <c r="AC126" s="62">
        <v>4945937</v>
      </c>
      <c r="AD126" s="62">
        <v>118909</v>
      </c>
      <c r="AE126" s="62">
        <v>181598</v>
      </c>
      <c r="AF126" s="62">
        <v>8324</v>
      </c>
      <c r="AG126" s="62">
        <v>3632566</v>
      </c>
      <c r="AH126" s="62"/>
      <c r="AI126" s="62"/>
      <c r="AJ126" s="62"/>
      <c r="AK126" s="62"/>
      <c r="AL126" s="63">
        <f t="shared" si="152"/>
        <v>15931990</v>
      </c>
      <c r="AM126" s="119"/>
      <c r="AN126" s="113"/>
      <c r="AO126" s="113"/>
      <c r="AP126" s="63">
        <f t="shared" si="51"/>
        <v>0</v>
      </c>
      <c r="AQ126" s="46">
        <f t="shared" si="44"/>
        <v>18755659</v>
      </c>
      <c r="AR126" s="12"/>
      <c r="AS126" s="10"/>
      <c r="AT126" s="11" t="s">
        <v>20</v>
      </c>
      <c r="AU126" s="64">
        <f t="shared" si="139"/>
        <v>4202282</v>
      </c>
      <c r="AV126" s="62">
        <f t="shared" si="140"/>
        <v>3916615</v>
      </c>
      <c r="AW126" s="62">
        <f t="shared" si="141"/>
        <v>5853728</v>
      </c>
      <c r="AX126" s="62">
        <f t="shared" si="142"/>
        <v>275922</v>
      </c>
      <c r="AY126" s="62">
        <f t="shared" si="143"/>
        <v>153143</v>
      </c>
      <c r="AZ126" s="62">
        <f t="shared" si="153"/>
        <v>9143</v>
      </c>
      <c r="BA126" s="62">
        <f t="shared" si="144"/>
        <v>4038040</v>
      </c>
      <c r="BB126" s="62">
        <f t="shared" si="145"/>
        <v>796</v>
      </c>
      <c r="BC126" s="62"/>
      <c r="BD126" s="62"/>
      <c r="BE126" s="62">
        <f t="shared" si="146"/>
        <v>14486</v>
      </c>
      <c r="BF126" s="62"/>
      <c r="BG126" s="62"/>
      <c r="BH126" s="62"/>
      <c r="BI126" s="63">
        <f t="shared" si="151"/>
        <v>18464155</v>
      </c>
      <c r="BJ126" s="37"/>
      <c r="BK126" s="10"/>
      <c r="BL126" s="11" t="s">
        <v>20</v>
      </c>
      <c r="BM126" s="64">
        <f t="shared" si="106"/>
        <v>4294384</v>
      </c>
      <c r="BN126" s="62">
        <f t="shared" si="107"/>
        <v>3951559</v>
      </c>
      <c r="BO126" s="62">
        <f t="shared" si="108"/>
        <v>6011284</v>
      </c>
      <c r="BP126" s="62">
        <f t="shared" si="96"/>
        <v>276022</v>
      </c>
      <c r="BQ126" s="62">
        <f t="shared" si="95"/>
        <v>159945</v>
      </c>
      <c r="BR126" s="62">
        <f t="shared" si="90"/>
        <v>9143</v>
      </c>
      <c r="BS126" s="62">
        <f t="shared" si="97"/>
        <v>4038040</v>
      </c>
      <c r="BT126" s="62">
        <f t="shared" si="150"/>
        <v>796</v>
      </c>
      <c r="BU126" s="62"/>
      <c r="BV126" s="62"/>
      <c r="BW126" s="62">
        <f t="shared" si="112"/>
        <v>14486</v>
      </c>
      <c r="BX126" s="62"/>
      <c r="BY126" s="62"/>
      <c r="BZ126" s="62"/>
      <c r="CA126" s="63">
        <f t="shared" si="58"/>
        <v>18755659</v>
      </c>
    </row>
    <row r="127" spans="1:79" ht="12.5" x14ac:dyDescent="0.25">
      <c r="A127" s="7"/>
      <c r="B127" s="11"/>
      <c r="C127" s="11" t="s">
        <v>21</v>
      </c>
      <c r="D127" s="61">
        <v>88921</v>
      </c>
      <c r="E127" s="62">
        <v>34457</v>
      </c>
      <c r="F127" s="62">
        <v>143828</v>
      </c>
      <c r="G127" s="62">
        <v>6845</v>
      </c>
      <c r="H127" s="62">
        <v>110</v>
      </c>
      <c r="I127" s="62"/>
      <c r="J127" s="62"/>
      <c r="K127" s="63">
        <f t="shared" si="137"/>
        <v>274161</v>
      </c>
      <c r="L127" s="64">
        <v>674287</v>
      </c>
      <c r="M127" s="62">
        <v>381988</v>
      </c>
      <c r="N127" s="62">
        <v>862203</v>
      </c>
      <c r="O127" s="62">
        <v>35643</v>
      </c>
      <c r="P127" s="62">
        <v>96375</v>
      </c>
      <c r="Q127" s="62">
        <v>841</v>
      </c>
      <c r="R127" s="62">
        <v>401982</v>
      </c>
      <c r="S127" s="62">
        <v>802</v>
      </c>
      <c r="T127" s="62"/>
      <c r="U127" s="62"/>
      <c r="V127" s="62">
        <v>14448</v>
      </c>
      <c r="W127" s="62"/>
      <c r="X127" s="62"/>
      <c r="Y127" s="62"/>
      <c r="Z127" s="63">
        <f t="shared" si="138"/>
        <v>2468569</v>
      </c>
      <c r="AA127" s="62">
        <v>3528876</v>
      </c>
      <c r="AB127" s="62">
        <v>3486974</v>
      </c>
      <c r="AC127" s="62">
        <v>4915933</v>
      </c>
      <c r="AD127" s="62">
        <v>127206</v>
      </c>
      <c r="AE127" s="62">
        <v>184851</v>
      </c>
      <c r="AF127" s="62">
        <v>8239</v>
      </c>
      <c r="AG127" s="62">
        <v>3704833</v>
      </c>
      <c r="AH127" s="62"/>
      <c r="AI127" s="62"/>
      <c r="AJ127" s="62"/>
      <c r="AK127" s="62"/>
      <c r="AL127" s="63">
        <f>SUM(AA127:AH127)</f>
        <v>15956912</v>
      </c>
      <c r="AM127" s="119"/>
      <c r="AN127" s="113"/>
      <c r="AO127" s="113"/>
      <c r="AP127" s="63">
        <f t="shared" si="51"/>
        <v>0</v>
      </c>
      <c r="AQ127" s="46">
        <f t="shared" si="44"/>
        <v>18699642</v>
      </c>
      <c r="AR127" s="12"/>
      <c r="AS127" s="11"/>
      <c r="AT127" s="11" t="s">
        <v>21</v>
      </c>
      <c r="AU127" s="64">
        <f t="shared" si="139"/>
        <v>4203163</v>
      </c>
      <c r="AV127" s="62">
        <f t="shared" si="140"/>
        <v>3868962</v>
      </c>
      <c r="AW127" s="62">
        <f t="shared" si="141"/>
        <v>5778136</v>
      </c>
      <c r="AX127" s="62">
        <f t="shared" si="142"/>
        <v>281226</v>
      </c>
      <c r="AY127" s="62">
        <f t="shared" si="143"/>
        <v>162849</v>
      </c>
      <c r="AZ127" s="62">
        <f>+Q127+AF127</f>
        <v>9080</v>
      </c>
      <c r="BA127" s="62">
        <f t="shared" si="144"/>
        <v>4106815</v>
      </c>
      <c r="BB127" s="62">
        <f t="shared" si="145"/>
        <v>802</v>
      </c>
      <c r="BC127" s="62"/>
      <c r="BD127" s="62"/>
      <c r="BE127" s="62">
        <f t="shared" si="146"/>
        <v>14448</v>
      </c>
      <c r="BF127" s="62"/>
      <c r="BG127" s="62"/>
      <c r="BH127" s="62"/>
      <c r="BI127" s="63">
        <f t="shared" si="151"/>
        <v>18425481</v>
      </c>
      <c r="BJ127" s="37"/>
      <c r="BK127" s="11"/>
      <c r="BL127" s="11" t="s">
        <v>21</v>
      </c>
      <c r="BM127" s="64">
        <f t="shared" si="106"/>
        <v>4292084</v>
      </c>
      <c r="BN127" s="62">
        <f t="shared" si="107"/>
        <v>3903419</v>
      </c>
      <c r="BO127" s="62">
        <f t="shared" si="108"/>
        <v>5921964</v>
      </c>
      <c r="BP127" s="62">
        <f t="shared" si="96"/>
        <v>281336</v>
      </c>
      <c r="BQ127" s="62">
        <f t="shared" si="95"/>
        <v>169694</v>
      </c>
      <c r="BR127" s="62">
        <f t="shared" si="90"/>
        <v>9080</v>
      </c>
      <c r="BS127" s="62">
        <f t="shared" si="97"/>
        <v>4106815</v>
      </c>
      <c r="BT127" s="62">
        <f t="shared" si="150"/>
        <v>802</v>
      </c>
      <c r="BU127" s="62"/>
      <c r="BV127" s="62"/>
      <c r="BW127" s="62">
        <f t="shared" si="112"/>
        <v>14448</v>
      </c>
      <c r="BX127" s="62"/>
      <c r="BY127" s="62"/>
      <c r="BZ127" s="62"/>
      <c r="CA127" s="63">
        <f t="shared" si="58"/>
        <v>18699642</v>
      </c>
    </row>
    <row r="128" spans="1:79" ht="12.5" x14ac:dyDescent="0.25">
      <c r="A128" s="7"/>
      <c r="B128" s="10"/>
      <c r="C128" s="11" t="s">
        <v>22</v>
      </c>
      <c r="D128" s="61">
        <v>83537</v>
      </c>
      <c r="E128" s="62">
        <v>33367</v>
      </c>
      <c r="F128" s="62">
        <v>161942</v>
      </c>
      <c r="G128" s="62">
        <v>7091</v>
      </c>
      <c r="H128" s="62">
        <v>109</v>
      </c>
      <c r="I128" s="62"/>
      <c r="J128" s="62"/>
      <c r="K128" s="63">
        <f t="shared" si="137"/>
        <v>286046</v>
      </c>
      <c r="L128" s="64">
        <v>665457</v>
      </c>
      <c r="M128" s="62">
        <v>380899</v>
      </c>
      <c r="N128" s="62">
        <v>871628</v>
      </c>
      <c r="O128" s="62">
        <v>39957</v>
      </c>
      <c r="P128" s="62">
        <v>96817</v>
      </c>
      <c r="Q128" s="62">
        <v>767</v>
      </c>
      <c r="R128" s="62">
        <v>406141</v>
      </c>
      <c r="S128" s="62">
        <v>771</v>
      </c>
      <c r="T128" s="62"/>
      <c r="U128" s="62"/>
      <c r="V128" s="62"/>
      <c r="W128" s="62"/>
      <c r="X128" s="62"/>
      <c r="Y128" s="62"/>
      <c r="Z128" s="63">
        <f t="shared" si="138"/>
        <v>2462437</v>
      </c>
      <c r="AA128" s="62">
        <v>3522973</v>
      </c>
      <c r="AB128" s="62">
        <v>3487175</v>
      </c>
      <c r="AC128" s="62">
        <v>5081189</v>
      </c>
      <c r="AD128" s="62">
        <v>133055</v>
      </c>
      <c r="AE128" s="62">
        <v>184592</v>
      </c>
      <c r="AF128" s="62">
        <v>8044</v>
      </c>
      <c r="AG128" s="62">
        <v>3749074</v>
      </c>
      <c r="AH128" s="62"/>
      <c r="AI128" s="62">
        <v>16890</v>
      </c>
      <c r="AJ128" s="62"/>
      <c r="AK128" s="62"/>
      <c r="AL128" s="63">
        <f>SUM(AA128:AI128)</f>
        <v>16182992</v>
      </c>
      <c r="AM128" s="119"/>
      <c r="AN128" s="113"/>
      <c r="AO128" s="113"/>
      <c r="AP128" s="63">
        <f t="shared" si="51"/>
        <v>0</v>
      </c>
      <c r="AQ128" s="46">
        <f t="shared" si="44"/>
        <v>18931475</v>
      </c>
      <c r="AR128" s="12"/>
      <c r="AS128" s="10"/>
      <c r="AT128" s="11" t="s">
        <v>22</v>
      </c>
      <c r="AU128" s="64">
        <f t="shared" si="139"/>
        <v>4188430</v>
      </c>
      <c r="AV128" s="62">
        <f t="shared" si="140"/>
        <v>3868074</v>
      </c>
      <c r="AW128" s="62">
        <f t="shared" si="141"/>
        <v>5952817</v>
      </c>
      <c r="AX128" s="62">
        <f t="shared" si="142"/>
        <v>281409</v>
      </c>
      <c r="AY128" s="62">
        <f t="shared" si="143"/>
        <v>173012</v>
      </c>
      <c r="AZ128" s="62">
        <f t="shared" ref="AZ128:AZ129" si="154">+Q128+AF128</f>
        <v>8811</v>
      </c>
      <c r="BA128" s="62">
        <f t="shared" si="144"/>
        <v>4155215</v>
      </c>
      <c r="BB128" s="62">
        <f t="shared" si="145"/>
        <v>771</v>
      </c>
      <c r="BC128" s="62"/>
      <c r="BD128" s="62"/>
      <c r="BE128" s="62">
        <f>+V128+AI128</f>
        <v>16890</v>
      </c>
      <c r="BF128" s="62"/>
      <c r="BG128" s="62"/>
      <c r="BH128" s="62"/>
      <c r="BI128" s="63">
        <f t="shared" si="151"/>
        <v>18645429</v>
      </c>
      <c r="BJ128" s="37"/>
      <c r="BK128" s="10"/>
      <c r="BL128" s="11" t="s">
        <v>22</v>
      </c>
      <c r="BM128" s="64">
        <f t="shared" si="106"/>
        <v>4271967</v>
      </c>
      <c r="BN128" s="62">
        <f t="shared" si="107"/>
        <v>3901441</v>
      </c>
      <c r="BO128" s="62">
        <f t="shared" si="108"/>
        <v>6114759</v>
      </c>
      <c r="BP128" s="62">
        <f t="shared" si="96"/>
        <v>281518</v>
      </c>
      <c r="BQ128" s="62">
        <f t="shared" si="95"/>
        <v>180103</v>
      </c>
      <c r="BR128" s="62">
        <f t="shared" si="90"/>
        <v>8811</v>
      </c>
      <c r="BS128" s="62">
        <f t="shared" si="97"/>
        <v>4155215</v>
      </c>
      <c r="BT128" s="62">
        <f t="shared" si="150"/>
        <v>771</v>
      </c>
      <c r="BU128" s="62"/>
      <c r="BV128" s="62"/>
      <c r="BW128" s="62">
        <f t="shared" si="112"/>
        <v>16890</v>
      </c>
      <c r="BX128" s="62"/>
      <c r="BY128" s="62"/>
      <c r="BZ128" s="62"/>
      <c r="CA128" s="63">
        <f t="shared" si="58"/>
        <v>18931475</v>
      </c>
    </row>
    <row r="129" spans="1:79" ht="13" thickBot="1" x14ac:dyDescent="0.3">
      <c r="A129" s="7"/>
      <c r="B129" s="14"/>
      <c r="C129" s="15" t="s">
        <v>23</v>
      </c>
      <c r="D129" s="53">
        <v>80142</v>
      </c>
      <c r="E129" s="54">
        <v>33267</v>
      </c>
      <c r="F129" s="54">
        <v>165698</v>
      </c>
      <c r="G129" s="54">
        <v>6915</v>
      </c>
      <c r="H129" s="54">
        <v>101</v>
      </c>
      <c r="I129" s="54"/>
      <c r="J129" s="54"/>
      <c r="K129" s="55">
        <f t="shared" si="137"/>
        <v>286123</v>
      </c>
      <c r="L129" s="56">
        <v>665417</v>
      </c>
      <c r="M129" s="54">
        <v>379018</v>
      </c>
      <c r="N129" s="54">
        <v>871332</v>
      </c>
      <c r="O129" s="54">
        <v>38493</v>
      </c>
      <c r="P129" s="54">
        <v>96348</v>
      </c>
      <c r="Q129" s="54">
        <v>740</v>
      </c>
      <c r="R129" s="54">
        <v>383823</v>
      </c>
      <c r="S129" s="54">
        <v>807</v>
      </c>
      <c r="T129" s="54"/>
      <c r="U129" s="54"/>
      <c r="V129" s="54">
        <v>18490</v>
      </c>
      <c r="W129" s="54"/>
      <c r="X129" s="54"/>
      <c r="Y129" s="54"/>
      <c r="Z129" s="55">
        <f t="shared" si="138"/>
        <v>2454468</v>
      </c>
      <c r="AA129" s="54">
        <v>3575718</v>
      </c>
      <c r="AB129" s="54">
        <v>3460415</v>
      </c>
      <c r="AC129" s="54">
        <v>5206629</v>
      </c>
      <c r="AD129" s="54">
        <v>132554</v>
      </c>
      <c r="AE129" s="54">
        <v>191436</v>
      </c>
      <c r="AF129" s="54">
        <v>8118</v>
      </c>
      <c r="AG129" s="54">
        <v>3931744</v>
      </c>
      <c r="AH129" s="54"/>
      <c r="AI129" s="54"/>
      <c r="AJ129" s="54"/>
      <c r="AK129" s="54"/>
      <c r="AL129" s="55">
        <f t="shared" ref="AL129" si="155">SUM(AA129:AH129)</f>
        <v>16506614</v>
      </c>
      <c r="AM129" s="120"/>
      <c r="AN129" s="121"/>
      <c r="AO129" s="121"/>
      <c r="AP129" s="55">
        <f t="shared" si="51"/>
        <v>0</v>
      </c>
      <c r="AQ129" s="43">
        <f t="shared" si="44"/>
        <v>19247205</v>
      </c>
      <c r="AR129" s="12"/>
      <c r="AS129" s="14"/>
      <c r="AT129" s="15" t="s">
        <v>23</v>
      </c>
      <c r="AU129" s="56">
        <f t="shared" si="139"/>
        <v>4241135</v>
      </c>
      <c r="AV129" s="54">
        <f t="shared" si="140"/>
        <v>3839433</v>
      </c>
      <c r="AW129" s="54">
        <f t="shared" si="141"/>
        <v>6077961</v>
      </c>
      <c r="AX129" s="54">
        <f t="shared" si="142"/>
        <v>287784</v>
      </c>
      <c r="AY129" s="54">
        <f t="shared" si="143"/>
        <v>171047</v>
      </c>
      <c r="AZ129" s="54">
        <f t="shared" si="154"/>
        <v>8858</v>
      </c>
      <c r="BA129" s="54">
        <f t="shared" si="144"/>
        <v>4315567</v>
      </c>
      <c r="BB129" s="54">
        <f t="shared" si="145"/>
        <v>807</v>
      </c>
      <c r="BC129" s="54"/>
      <c r="BD129" s="54"/>
      <c r="BE129" s="54">
        <f t="shared" si="146"/>
        <v>18490</v>
      </c>
      <c r="BF129" s="54"/>
      <c r="BG129" s="54"/>
      <c r="BH129" s="54"/>
      <c r="BI129" s="55">
        <f t="shared" si="151"/>
        <v>18961082</v>
      </c>
      <c r="BJ129" s="37"/>
      <c r="BK129" s="14"/>
      <c r="BL129" s="15" t="s">
        <v>23</v>
      </c>
      <c r="BM129" s="56">
        <f t="shared" si="106"/>
        <v>4321277</v>
      </c>
      <c r="BN129" s="54">
        <f t="shared" si="107"/>
        <v>3872700</v>
      </c>
      <c r="BO129" s="54">
        <f t="shared" si="108"/>
        <v>6243659</v>
      </c>
      <c r="BP129" s="54">
        <f t="shared" si="96"/>
        <v>287885</v>
      </c>
      <c r="BQ129" s="54">
        <f t="shared" si="95"/>
        <v>177962</v>
      </c>
      <c r="BR129" s="54">
        <f t="shared" si="90"/>
        <v>8858</v>
      </c>
      <c r="BS129" s="54">
        <f t="shared" si="97"/>
        <v>4315567</v>
      </c>
      <c r="BT129" s="54">
        <f t="shared" si="150"/>
        <v>807</v>
      </c>
      <c r="BU129" s="54"/>
      <c r="BV129" s="54"/>
      <c r="BW129" s="54">
        <f t="shared" si="112"/>
        <v>18490</v>
      </c>
      <c r="BX129" s="54"/>
      <c r="BY129" s="54"/>
      <c r="BZ129" s="54"/>
      <c r="CA129" s="55">
        <f t="shared" si="58"/>
        <v>19247205</v>
      </c>
    </row>
    <row r="130" spans="1:79" ht="12.5" x14ac:dyDescent="0.25">
      <c r="A130" s="7"/>
      <c r="B130" s="8">
        <v>2020</v>
      </c>
      <c r="C130" s="8" t="s">
        <v>12</v>
      </c>
      <c r="D130" s="57">
        <v>76436</v>
      </c>
      <c r="E130" s="58">
        <v>32681</v>
      </c>
      <c r="F130" s="58">
        <v>163261</v>
      </c>
      <c r="G130" s="58">
        <v>6730</v>
      </c>
      <c r="H130" s="58">
        <v>99</v>
      </c>
      <c r="I130" s="58"/>
      <c r="J130" s="58"/>
      <c r="K130" s="59">
        <f t="shared" si="137"/>
        <v>279207</v>
      </c>
      <c r="L130" s="60">
        <v>653897</v>
      </c>
      <c r="M130" s="58">
        <v>363666</v>
      </c>
      <c r="N130" s="58">
        <v>857646</v>
      </c>
      <c r="O130" s="58">
        <v>37011</v>
      </c>
      <c r="P130" s="58">
        <v>96868</v>
      </c>
      <c r="Q130" s="58">
        <v>730</v>
      </c>
      <c r="R130" s="58">
        <v>375972</v>
      </c>
      <c r="S130" s="58">
        <v>794</v>
      </c>
      <c r="T130" s="58"/>
      <c r="U130" s="58"/>
      <c r="V130" s="58"/>
      <c r="W130" s="58"/>
      <c r="X130" s="58"/>
      <c r="Y130" s="58"/>
      <c r="Z130" s="59">
        <f t="shared" si="138"/>
        <v>2386584</v>
      </c>
      <c r="AA130" s="58">
        <v>3559791</v>
      </c>
      <c r="AB130" s="58">
        <v>3424806</v>
      </c>
      <c r="AC130" s="58">
        <v>5233939</v>
      </c>
      <c r="AD130" s="58">
        <v>132874</v>
      </c>
      <c r="AE130" s="58">
        <v>195346</v>
      </c>
      <c r="AF130" s="58">
        <v>7947</v>
      </c>
      <c r="AG130" s="58">
        <v>3980618</v>
      </c>
      <c r="AH130" s="58"/>
      <c r="AI130" s="58">
        <v>15927</v>
      </c>
      <c r="AJ130" s="58"/>
      <c r="AK130" s="58"/>
      <c r="AL130" s="59">
        <f>SUM(AA130:AI130)</f>
        <v>16551248</v>
      </c>
      <c r="AM130" s="117"/>
      <c r="AN130" s="118"/>
      <c r="AO130" s="118"/>
      <c r="AP130" s="59">
        <f t="shared" si="51"/>
        <v>0</v>
      </c>
      <c r="AQ130" s="49">
        <f t="shared" si="44"/>
        <v>19217039</v>
      </c>
      <c r="AR130" s="12"/>
      <c r="AS130" s="8">
        <v>2020</v>
      </c>
      <c r="AT130" s="8" t="s">
        <v>12</v>
      </c>
      <c r="AU130" s="60">
        <f t="shared" si="139"/>
        <v>4213688</v>
      </c>
      <c r="AV130" s="58">
        <f t="shared" si="140"/>
        <v>3788472</v>
      </c>
      <c r="AW130" s="58">
        <f t="shared" si="141"/>
        <v>6091585</v>
      </c>
      <c r="AX130" s="58">
        <f t="shared" si="142"/>
        <v>292214</v>
      </c>
      <c r="AY130" s="58">
        <f t="shared" si="143"/>
        <v>169885</v>
      </c>
      <c r="AZ130" s="58">
        <f>+Q130+AF130</f>
        <v>8677</v>
      </c>
      <c r="BA130" s="58">
        <f t="shared" si="144"/>
        <v>4356590</v>
      </c>
      <c r="BB130" s="58">
        <f t="shared" si="145"/>
        <v>794</v>
      </c>
      <c r="BC130" s="58"/>
      <c r="BD130" s="58"/>
      <c r="BE130" s="58">
        <f>+V130+AI130</f>
        <v>15927</v>
      </c>
      <c r="BF130" s="58"/>
      <c r="BG130" s="58"/>
      <c r="BH130" s="58"/>
      <c r="BI130" s="59">
        <f>SUM(AU130:BG130)</f>
        <v>18937832</v>
      </c>
      <c r="BJ130" s="37"/>
      <c r="BK130" s="8">
        <v>2020</v>
      </c>
      <c r="BL130" s="8" t="s">
        <v>12</v>
      </c>
      <c r="BM130" s="60">
        <f t="shared" si="106"/>
        <v>4290124</v>
      </c>
      <c r="BN130" s="58">
        <f t="shared" si="107"/>
        <v>3821153</v>
      </c>
      <c r="BO130" s="58">
        <f t="shared" si="108"/>
        <v>6254846</v>
      </c>
      <c r="BP130" s="58">
        <f t="shared" si="96"/>
        <v>292313</v>
      </c>
      <c r="BQ130" s="58">
        <f t="shared" si="95"/>
        <v>176615</v>
      </c>
      <c r="BR130" s="58">
        <f t="shared" si="90"/>
        <v>8677</v>
      </c>
      <c r="BS130" s="58">
        <f t="shared" si="97"/>
        <v>4356590</v>
      </c>
      <c r="BT130" s="58">
        <f t="shared" si="150"/>
        <v>794</v>
      </c>
      <c r="BU130" s="58"/>
      <c r="BV130" s="58"/>
      <c r="BW130" s="58">
        <f t="shared" si="112"/>
        <v>15927</v>
      </c>
      <c r="BX130" s="58"/>
      <c r="BY130" s="58"/>
      <c r="BZ130" s="58"/>
      <c r="CA130" s="59">
        <f>SUM(BM130:BY130)</f>
        <v>19217039</v>
      </c>
    </row>
    <row r="131" spans="1:79" ht="12.5" x14ac:dyDescent="0.25">
      <c r="A131" s="7"/>
      <c r="B131" s="10"/>
      <c r="C131" s="11" t="s">
        <v>13</v>
      </c>
      <c r="D131" s="61">
        <v>71942</v>
      </c>
      <c r="E131" s="62">
        <v>32424</v>
      </c>
      <c r="F131" s="62">
        <v>158883</v>
      </c>
      <c r="G131" s="62">
        <v>6033</v>
      </c>
      <c r="H131" s="62">
        <v>97</v>
      </c>
      <c r="I131" s="62"/>
      <c r="J131" s="62"/>
      <c r="K131" s="63">
        <f t="shared" si="137"/>
        <v>269379</v>
      </c>
      <c r="L131" s="64">
        <v>638769</v>
      </c>
      <c r="M131" s="62">
        <v>368106</v>
      </c>
      <c r="N131" s="62">
        <v>845464</v>
      </c>
      <c r="O131" s="62">
        <v>33551</v>
      </c>
      <c r="P131" s="62">
        <v>96433</v>
      </c>
      <c r="Q131" s="62">
        <v>723</v>
      </c>
      <c r="R131" s="62">
        <v>380127</v>
      </c>
      <c r="S131" s="62">
        <v>766</v>
      </c>
      <c r="T131" s="62"/>
      <c r="U131" s="62"/>
      <c r="V131" s="62">
        <v>15066</v>
      </c>
      <c r="W131" s="62"/>
      <c r="X131" s="62"/>
      <c r="Y131" s="62"/>
      <c r="Z131" s="63">
        <f t="shared" si="138"/>
        <v>2379005</v>
      </c>
      <c r="AA131" s="62">
        <v>3524454</v>
      </c>
      <c r="AB131" s="62">
        <v>3399683</v>
      </c>
      <c r="AC131" s="62">
        <v>5205816</v>
      </c>
      <c r="AD131" s="62">
        <v>121611</v>
      </c>
      <c r="AE131" s="62">
        <v>196430</v>
      </c>
      <c r="AF131" s="62">
        <v>7719</v>
      </c>
      <c r="AG131" s="62">
        <v>4029252</v>
      </c>
      <c r="AH131" s="62"/>
      <c r="AI131" s="62"/>
      <c r="AJ131" s="62"/>
      <c r="AK131" s="62"/>
      <c r="AL131" s="63">
        <f t="shared" ref="AL131:AL132" si="156">SUM(AA131:AH131)</f>
        <v>16484965</v>
      </c>
      <c r="AM131" s="119"/>
      <c r="AN131" s="113"/>
      <c r="AO131" s="113"/>
      <c r="AP131" s="63">
        <f t="shared" si="51"/>
        <v>0</v>
      </c>
      <c r="AQ131" s="46">
        <f t="shared" si="44"/>
        <v>19133349</v>
      </c>
      <c r="AR131" s="12"/>
      <c r="AS131" s="10"/>
      <c r="AT131" s="11" t="s">
        <v>13</v>
      </c>
      <c r="AU131" s="64">
        <f t="shared" si="139"/>
        <v>4163223</v>
      </c>
      <c r="AV131" s="62">
        <f t="shared" si="140"/>
        <v>3767789</v>
      </c>
      <c r="AW131" s="62">
        <f t="shared" si="141"/>
        <v>6051280</v>
      </c>
      <c r="AX131" s="62">
        <f t="shared" si="142"/>
        <v>292863</v>
      </c>
      <c r="AY131" s="62">
        <f t="shared" si="143"/>
        <v>155162</v>
      </c>
      <c r="AZ131" s="62">
        <f t="shared" ref="AZ131:AZ132" si="157">+Q131+AF131</f>
        <v>8442</v>
      </c>
      <c r="BA131" s="62">
        <f t="shared" si="144"/>
        <v>4409379</v>
      </c>
      <c r="BB131" s="62">
        <f t="shared" si="145"/>
        <v>766</v>
      </c>
      <c r="BC131" s="62"/>
      <c r="BD131" s="62"/>
      <c r="BE131" s="62">
        <f t="shared" si="146"/>
        <v>15066</v>
      </c>
      <c r="BF131" s="62"/>
      <c r="BG131" s="62"/>
      <c r="BH131" s="62"/>
      <c r="BI131" s="63">
        <f t="shared" ref="BI131:BI141" si="158">SUM(AU131:BG131)</f>
        <v>18863970</v>
      </c>
      <c r="BJ131" s="37"/>
      <c r="BK131" s="10"/>
      <c r="BL131" s="11" t="s">
        <v>13</v>
      </c>
      <c r="BM131" s="64">
        <f t="shared" si="106"/>
        <v>4235165</v>
      </c>
      <c r="BN131" s="62">
        <f t="shared" si="107"/>
        <v>3800213</v>
      </c>
      <c r="BO131" s="62">
        <f t="shared" si="108"/>
        <v>6210163</v>
      </c>
      <c r="BP131" s="62">
        <f t="shared" si="96"/>
        <v>292960</v>
      </c>
      <c r="BQ131" s="62">
        <f t="shared" si="95"/>
        <v>161195</v>
      </c>
      <c r="BR131" s="62">
        <f t="shared" si="90"/>
        <v>8442</v>
      </c>
      <c r="BS131" s="62">
        <f t="shared" si="97"/>
        <v>4409379</v>
      </c>
      <c r="BT131" s="62">
        <f t="shared" si="150"/>
        <v>766</v>
      </c>
      <c r="BU131" s="62"/>
      <c r="BV131" s="62"/>
      <c r="BW131" s="62">
        <f t="shared" si="112"/>
        <v>15066</v>
      </c>
      <c r="BX131" s="62"/>
      <c r="BY131" s="62"/>
      <c r="BZ131" s="62"/>
      <c r="CA131" s="63">
        <f t="shared" ref="CA131:CA141" si="159">SUM(BM131:BY131)</f>
        <v>19133349</v>
      </c>
    </row>
    <row r="132" spans="1:79" ht="12.5" x14ac:dyDescent="0.25">
      <c r="A132" s="7"/>
      <c r="B132" s="10"/>
      <c r="C132" s="11" t="s">
        <v>14</v>
      </c>
      <c r="D132" s="61">
        <v>70654</v>
      </c>
      <c r="E132" s="62">
        <v>31852</v>
      </c>
      <c r="F132" s="62">
        <v>154676</v>
      </c>
      <c r="G132" s="62">
        <v>6350</v>
      </c>
      <c r="H132" s="62">
        <v>83</v>
      </c>
      <c r="I132" s="62"/>
      <c r="J132" s="62"/>
      <c r="K132" s="63">
        <f t="shared" si="137"/>
        <v>263615</v>
      </c>
      <c r="L132" s="64">
        <v>626992</v>
      </c>
      <c r="M132" s="62">
        <v>366739</v>
      </c>
      <c r="N132" s="62">
        <v>826144</v>
      </c>
      <c r="O132" s="62">
        <v>33892</v>
      </c>
      <c r="P132" s="62">
        <v>96976</v>
      </c>
      <c r="Q132" s="62">
        <v>570</v>
      </c>
      <c r="R132" s="62">
        <v>371235</v>
      </c>
      <c r="S132" s="62">
        <v>834</v>
      </c>
      <c r="T132" s="62"/>
      <c r="U132" s="62"/>
      <c r="V132" s="62">
        <v>23100</v>
      </c>
      <c r="W132" s="62"/>
      <c r="X132" s="62"/>
      <c r="Y132" s="62"/>
      <c r="Z132" s="63">
        <f t="shared" si="138"/>
        <v>2346482</v>
      </c>
      <c r="AA132" s="62">
        <v>3509159</v>
      </c>
      <c r="AB132" s="62">
        <v>3373229</v>
      </c>
      <c r="AC132" s="62">
        <v>5283342</v>
      </c>
      <c r="AD132" s="62">
        <v>126806</v>
      </c>
      <c r="AE132" s="62">
        <v>195539</v>
      </c>
      <c r="AF132" s="62">
        <v>8199</v>
      </c>
      <c r="AG132" s="62">
        <v>4103372</v>
      </c>
      <c r="AH132" s="62"/>
      <c r="AI132" s="62"/>
      <c r="AJ132" s="62"/>
      <c r="AK132" s="62"/>
      <c r="AL132" s="63">
        <f t="shared" si="156"/>
        <v>16599646</v>
      </c>
      <c r="AM132" s="119"/>
      <c r="AN132" s="113"/>
      <c r="AO132" s="113"/>
      <c r="AP132" s="63">
        <f t="shared" si="51"/>
        <v>0</v>
      </c>
      <c r="AQ132" s="46">
        <f t="shared" si="44"/>
        <v>19209743</v>
      </c>
      <c r="AR132" s="12"/>
      <c r="AS132" s="10"/>
      <c r="AT132" s="11" t="s">
        <v>14</v>
      </c>
      <c r="AU132" s="64">
        <f t="shared" si="139"/>
        <v>4136151</v>
      </c>
      <c r="AV132" s="62">
        <f t="shared" si="140"/>
        <v>3739968</v>
      </c>
      <c r="AW132" s="62">
        <f t="shared" si="141"/>
        <v>6109486</v>
      </c>
      <c r="AX132" s="62">
        <f t="shared" si="142"/>
        <v>292515</v>
      </c>
      <c r="AY132" s="62">
        <f t="shared" si="143"/>
        <v>160698</v>
      </c>
      <c r="AZ132" s="62">
        <f t="shared" si="157"/>
        <v>8769</v>
      </c>
      <c r="BA132" s="62">
        <f t="shared" si="144"/>
        <v>4474607</v>
      </c>
      <c r="BB132" s="62">
        <f t="shared" si="145"/>
        <v>834</v>
      </c>
      <c r="BC132" s="62"/>
      <c r="BD132" s="62"/>
      <c r="BE132" s="62">
        <f t="shared" si="146"/>
        <v>23100</v>
      </c>
      <c r="BF132" s="62"/>
      <c r="BG132" s="62"/>
      <c r="BH132" s="62"/>
      <c r="BI132" s="63">
        <f t="shared" si="158"/>
        <v>18946128</v>
      </c>
      <c r="BJ132" s="37"/>
      <c r="BK132" s="10"/>
      <c r="BL132" s="11" t="s">
        <v>14</v>
      </c>
      <c r="BM132" s="64">
        <f t="shared" si="106"/>
        <v>4206805</v>
      </c>
      <c r="BN132" s="62">
        <f t="shared" si="107"/>
        <v>3771820</v>
      </c>
      <c r="BO132" s="62">
        <f t="shared" si="108"/>
        <v>6264162</v>
      </c>
      <c r="BP132" s="62">
        <f t="shared" si="96"/>
        <v>292598</v>
      </c>
      <c r="BQ132" s="62">
        <f t="shared" si="95"/>
        <v>167048</v>
      </c>
      <c r="BR132" s="62">
        <f t="shared" si="90"/>
        <v>8769</v>
      </c>
      <c r="BS132" s="62">
        <f t="shared" si="97"/>
        <v>4474607</v>
      </c>
      <c r="BT132" s="62">
        <f t="shared" si="150"/>
        <v>834</v>
      </c>
      <c r="BU132" s="62"/>
      <c r="BV132" s="62"/>
      <c r="BW132" s="62">
        <f t="shared" si="112"/>
        <v>23100</v>
      </c>
      <c r="BX132" s="62"/>
      <c r="BY132" s="62"/>
      <c r="BZ132" s="62"/>
      <c r="CA132" s="63">
        <f t="shared" si="159"/>
        <v>19209743</v>
      </c>
    </row>
    <row r="133" spans="1:79" ht="12.5" x14ac:dyDescent="0.25">
      <c r="A133" s="7"/>
      <c r="B133" s="11"/>
      <c r="C133" s="11" t="s">
        <v>15</v>
      </c>
      <c r="D133" s="61">
        <v>65835</v>
      </c>
      <c r="E133" s="62">
        <v>32213</v>
      </c>
      <c r="F133" s="62">
        <v>152046</v>
      </c>
      <c r="G133" s="62">
        <v>5897</v>
      </c>
      <c r="H133" s="62">
        <v>94</v>
      </c>
      <c r="I133" s="62"/>
      <c r="J133" s="62"/>
      <c r="K133" s="63">
        <f t="shared" ref="K133:K139" si="160">SUM(D133:I133)</f>
        <v>256085</v>
      </c>
      <c r="L133" s="64">
        <v>586210</v>
      </c>
      <c r="M133" s="62">
        <v>362627</v>
      </c>
      <c r="N133" s="62">
        <v>813773</v>
      </c>
      <c r="O133" s="62">
        <v>33132</v>
      </c>
      <c r="P133" s="62">
        <v>96515</v>
      </c>
      <c r="Q133" s="62">
        <v>539</v>
      </c>
      <c r="R133" s="62">
        <v>384638</v>
      </c>
      <c r="S133" s="62">
        <v>792</v>
      </c>
      <c r="T133" s="62"/>
      <c r="U133" s="62"/>
      <c r="V133" s="62">
        <v>16200</v>
      </c>
      <c r="W133" s="62"/>
      <c r="X133" s="62"/>
      <c r="Y133" s="62"/>
      <c r="Z133" s="63">
        <f t="shared" ref="Z133:Z139" si="161">SUM(L133:W133)</f>
        <v>2294426</v>
      </c>
      <c r="AA133" s="62">
        <v>3448538</v>
      </c>
      <c r="AB133" s="62">
        <v>3320523</v>
      </c>
      <c r="AC133" s="62">
        <v>5349983</v>
      </c>
      <c r="AD133" s="62">
        <v>122737</v>
      </c>
      <c r="AE133" s="62">
        <v>193869</v>
      </c>
      <c r="AF133" s="62">
        <v>8139</v>
      </c>
      <c r="AG133" s="62">
        <v>4139363</v>
      </c>
      <c r="AH133" s="62"/>
      <c r="AI133" s="62"/>
      <c r="AJ133" s="62"/>
      <c r="AK133" s="62"/>
      <c r="AL133" s="63">
        <f>SUM(AA133:AI133)</f>
        <v>16583152</v>
      </c>
      <c r="AM133" s="119"/>
      <c r="AN133" s="113"/>
      <c r="AO133" s="113"/>
      <c r="AP133" s="63">
        <f t="shared" si="51"/>
        <v>0</v>
      </c>
      <c r="AQ133" s="46">
        <f t="shared" si="44"/>
        <v>19133663</v>
      </c>
      <c r="AR133" s="12"/>
      <c r="AS133" s="11"/>
      <c r="AT133" s="11" t="s">
        <v>15</v>
      </c>
      <c r="AU133" s="64">
        <f t="shared" ref="AU133:AU144" si="162">+L133+AA133</f>
        <v>4034748</v>
      </c>
      <c r="AV133" s="62">
        <f t="shared" ref="AV133:AV144" si="163">+M133+AB133</f>
        <v>3683150</v>
      </c>
      <c r="AW133" s="62">
        <f t="shared" ref="AW133:AW144" si="164">+N133+AC133</f>
        <v>6163756</v>
      </c>
      <c r="AX133" s="62">
        <f t="shared" ref="AX133:AX144" si="165">+P133+AE133</f>
        <v>290384</v>
      </c>
      <c r="AY133" s="62">
        <f t="shared" ref="AY133:AY144" si="166">+O133+AD133</f>
        <v>155869</v>
      </c>
      <c r="AZ133" s="62">
        <f>+Q133+AF133</f>
        <v>8678</v>
      </c>
      <c r="BA133" s="62">
        <f t="shared" ref="BA133:BA144" si="167">+R133+AG133</f>
        <v>4524001</v>
      </c>
      <c r="BB133" s="62">
        <f t="shared" ref="BB133:BB144" si="168">+S133</f>
        <v>792</v>
      </c>
      <c r="BC133" s="62"/>
      <c r="BD133" s="62"/>
      <c r="BE133" s="62">
        <f>+V133+AI133</f>
        <v>16200</v>
      </c>
      <c r="BF133" s="62"/>
      <c r="BG133" s="62"/>
      <c r="BH133" s="62"/>
      <c r="BI133" s="63">
        <f t="shared" si="158"/>
        <v>18877578</v>
      </c>
      <c r="BJ133" s="37"/>
      <c r="BK133" s="11"/>
      <c r="BL133" s="11" t="s">
        <v>15</v>
      </c>
      <c r="BM133" s="64">
        <f t="shared" si="106"/>
        <v>4100583</v>
      </c>
      <c r="BN133" s="62">
        <f t="shared" si="107"/>
        <v>3715363</v>
      </c>
      <c r="BO133" s="62">
        <f t="shared" si="108"/>
        <v>6315802</v>
      </c>
      <c r="BP133" s="62">
        <f t="shared" si="96"/>
        <v>290478</v>
      </c>
      <c r="BQ133" s="62">
        <f t="shared" si="95"/>
        <v>161766</v>
      </c>
      <c r="BR133" s="62">
        <f t="shared" si="90"/>
        <v>8678</v>
      </c>
      <c r="BS133" s="62">
        <f t="shared" si="97"/>
        <v>4524001</v>
      </c>
      <c r="BT133" s="62">
        <f t="shared" si="150"/>
        <v>792</v>
      </c>
      <c r="BU133" s="62"/>
      <c r="BV133" s="62"/>
      <c r="BW133" s="62">
        <f t="shared" si="112"/>
        <v>16200</v>
      </c>
      <c r="BX133" s="62"/>
      <c r="BY133" s="62"/>
      <c r="BZ133" s="62"/>
      <c r="CA133" s="63">
        <f t="shared" si="159"/>
        <v>19133663</v>
      </c>
    </row>
    <row r="134" spans="1:79" ht="12.5" x14ac:dyDescent="0.25">
      <c r="A134" s="7"/>
      <c r="B134" s="10"/>
      <c r="C134" s="11" t="s">
        <v>16</v>
      </c>
      <c r="D134" s="61">
        <v>63588</v>
      </c>
      <c r="E134" s="62">
        <v>31478</v>
      </c>
      <c r="F134" s="62">
        <v>154131</v>
      </c>
      <c r="G134" s="62">
        <v>5796</v>
      </c>
      <c r="H134" s="62">
        <v>39</v>
      </c>
      <c r="I134" s="62"/>
      <c r="J134" s="62"/>
      <c r="K134" s="63">
        <f t="shared" si="160"/>
        <v>255032</v>
      </c>
      <c r="L134" s="64">
        <v>584804</v>
      </c>
      <c r="M134" s="62">
        <v>358276</v>
      </c>
      <c r="N134" s="62">
        <v>812970</v>
      </c>
      <c r="O134" s="62">
        <v>31716</v>
      </c>
      <c r="P134" s="62">
        <v>90498</v>
      </c>
      <c r="Q134" s="62">
        <v>532</v>
      </c>
      <c r="R134" s="62">
        <v>392101</v>
      </c>
      <c r="S134" s="62">
        <v>774</v>
      </c>
      <c r="T134" s="62"/>
      <c r="U134" s="62"/>
      <c r="V134" s="62">
        <v>13532</v>
      </c>
      <c r="W134" s="62"/>
      <c r="X134" s="62"/>
      <c r="Y134" s="62"/>
      <c r="Z134" s="63">
        <f t="shared" si="161"/>
        <v>2285203</v>
      </c>
      <c r="AA134" s="62">
        <v>3475240</v>
      </c>
      <c r="AB134" s="62">
        <v>3268932</v>
      </c>
      <c r="AC134" s="62">
        <v>5440842</v>
      </c>
      <c r="AD134" s="62">
        <v>120976</v>
      </c>
      <c r="AE134" s="62">
        <v>198900</v>
      </c>
      <c r="AF134" s="62">
        <v>8116</v>
      </c>
      <c r="AG134" s="62">
        <v>4177110</v>
      </c>
      <c r="AH134" s="62"/>
      <c r="AI134" s="62"/>
      <c r="AJ134" s="62"/>
      <c r="AK134" s="62"/>
      <c r="AL134" s="63">
        <f t="shared" ref="AL134:AL135" si="169">SUM(AA134:AH134)</f>
        <v>16690116</v>
      </c>
      <c r="AM134" s="119"/>
      <c r="AN134" s="113"/>
      <c r="AO134" s="113"/>
      <c r="AP134" s="63">
        <f t="shared" si="51"/>
        <v>0</v>
      </c>
      <c r="AQ134" s="46">
        <f t="shared" si="44"/>
        <v>19230351</v>
      </c>
      <c r="AR134" s="12"/>
      <c r="AS134" s="10"/>
      <c r="AT134" s="11" t="s">
        <v>16</v>
      </c>
      <c r="AU134" s="64">
        <f t="shared" si="162"/>
        <v>4060044</v>
      </c>
      <c r="AV134" s="62">
        <f t="shared" si="163"/>
        <v>3627208</v>
      </c>
      <c r="AW134" s="62">
        <f t="shared" si="164"/>
        <v>6253812</v>
      </c>
      <c r="AX134" s="62">
        <f t="shared" si="165"/>
        <v>289398</v>
      </c>
      <c r="AY134" s="62">
        <f t="shared" si="166"/>
        <v>152692</v>
      </c>
      <c r="AZ134" s="62">
        <f t="shared" ref="AZ134:AZ135" si="170">+Q134+AF134</f>
        <v>8648</v>
      </c>
      <c r="BA134" s="62">
        <f t="shared" si="167"/>
        <v>4569211</v>
      </c>
      <c r="BB134" s="62">
        <f t="shared" si="168"/>
        <v>774</v>
      </c>
      <c r="BC134" s="62"/>
      <c r="BD134" s="62"/>
      <c r="BE134" s="62">
        <f t="shared" ref="BE134:BE135" si="171">+V134</f>
        <v>13532</v>
      </c>
      <c r="BF134" s="62"/>
      <c r="BG134" s="62"/>
      <c r="BH134" s="62"/>
      <c r="BI134" s="63">
        <f t="shared" si="158"/>
        <v>18975319</v>
      </c>
      <c r="BJ134" s="37"/>
      <c r="BK134" s="10"/>
      <c r="BL134" s="11" t="s">
        <v>16</v>
      </c>
      <c r="BM134" s="64">
        <f t="shared" si="106"/>
        <v>4123632</v>
      </c>
      <c r="BN134" s="62">
        <f t="shared" si="107"/>
        <v>3658686</v>
      </c>
      <c r="BO134" s="62">
        <f t="shared" si="108"/>
        <v>6407943</v>
      </c>
      <c r="BP134" s="62">
        <f t="shared" si="96"/>
        <v>289437</v>
      </c>
      <c r="BQ134" s="62">
        <f t="shared" si="95"/>
        <v>158488</v>
      </c>
      <c r="BR134" s="62">
        <f t="shared" si="90"/>
        <v>8648</v>
      </c>
      <c r="BS134" s="62">
        <f t="shared" si="97"/>
        <v>4569211</v>
      </c>
      <c r="BT134" s="62">
        <f t="shared" si="150"/>
        <v>774</v>
      </c>
      <c r="BU134" s="62"/>
      <c r="BV134" s="62"/>
      <c r="BW134" s="62">
        <f t="shared" si="112"/>
        <v>13532</v>
      </c>
      <c r="BX134" s="62"/>
      <c r="BY134" s="62"/>
      <c r="BZ134" s="62"/>
      <c r="CA134" s="63">
        <f t="shared" si="159"/>
        <v>19230351</v>
      </c>
    </row>
    <row r="135" spans="1:79" ht="12.5" x14ac:dyDescent="0.25">
      <c r="A135" s="7"/>
      <c r="B135" s="10"/>
      <c r="C135" s="11" t="s">
        <v>17</v>
      </c>
      <c r="D135" s="61">
        <v>60277</v>
      </c>
      <c r="E135" s="62">
        <v>31523</v>
      </c>
      <c r="F135" s="62">
        <v>151039</v>
      </c>
      <c r="G135" s="62">
        <v>5467</v>
      </c>
      <c r="H135" s="62">
        <v>37</v>
      </c>
      <c r="I135" s="62"/>
      <c r="J135" s="62"/>
      <c r="K135" s="63">
        <f t="shared" si="160"/>
        <v>248343</v>
      </c>
      <c r="L135" s="64">
        <v>581126</v>
      </c>
      <c r="M135" s="62">
        <v>356878</v>
      </c>
      <c r="N135" s="62">
        <v>850149</v>
      </c>
      <c r="O135" s="62">
        <v>30056</v>
      </c>
      <c r="P135" s="62">
        <v>90934</v>
      </c>
      <c r="Q135" s="62">
        <v>548</v>
      </c>
      <c r="R135" s="62">
        <v>381752</v>
      </c>
      <c r="S135" s="62">
        <v>775</v>
      </c>
      <c r="T135" s="62"/>
      <c r="U135" s="62"/>
      <c r="V135" s="62">
        <v>14502</v>
      </c>
      <c r="W135" s="62"/>
      <c r="X135" s="62"/>
      <c r="Y135" s="62"/>
      <c r="Z135" s="63">
        <f t="shared" si="161"/>
        <v>2306720</v>
      </c>
      <c r="AA135" s="62">
        <v>3505023</v>
      </c>
      <c r="AB135" s="62">
        <v>3196202</v>
      </c>
      <c r="AC135" s="62">
        <v>5533251</v>
      </c>
      <c r="AD135" s="62">
        <v>117424</v>
      </c>
      <c r="AE135" s="62">
        <v>196631</v>
      </c>
      <c r="AF135" s="62">
        <v>8036</v>
      </c>
      <c r="AG135" s="62">
        <v>4260051</v>
      </c>
      <c r="AH135" s="62"/>
      <c r="AI135" s="62"/>
      <c r="AJ135" s="62"/>
      <c r="AK135" s="62"/>
      <c r="AL135" s="63">
        <f t="shared" si="169"/>
        <v>16816618</v>
      </c>
      <c r="AM135" s="119"/>
      <c r="AN135" s="113"/>
      <c r="AO135" s="113"/>
      <c r="AP135" s="63">
        <f t="shared" si="51"/>
        <v>0</v>
      </c>
      <c r="AQ135" s="46">
        <f t="shared" si="44"/>
        <v>19371681</v>
      </c>
      <c r="AR135" s="12"/>
      <c r="AS135" s="10"/>
      <c r="AT135" s="11" t="s">
        <v>17</v>
      </c>
      <c r="AU135" s="64">
        <f t="shared" si="162"/>
        <v>4086149</v>
      </c>
      <c r="AV135" s="62">
        <f t="shared" si="163"/>
        <v>3553080</v>
      </c>
      <c r="AW135" s="62">
        <f t="shared" si="164"/>
        <v>6383400</v>
      </c>
      <c r="AX135" s="62">
        <f t="shared" si="165"/>
        <v>287565</v>
      </c>
      <c r="AY135" s="62">
        <f t="shared" si="166"/>
        <v>147480</v>
      </c>
      <c r="AZ135" s="62">
        <f t="shared" si="170"/>
        <v>8584</v>
      </c>
      <c r="BA135" s="62">
        <f t="shared" si="167"/>
        <v>4641803</v>
      </c>
      <c r="BB135" s="62">
        <f t="shared" si="168"/>
        <v>775</v>
      </c>
      <c r="BC135" s="62"/>
      <c r="BD135" s="62"/>
      <c r="BE135" s="62">
        <f t="shared" si="171"/>
        <v>14502</v>
      </c>
      <c r="BF135" s="62"/>
      <c r="BG135" s="62"/>
      <c r="BH135" s="62"/>
      <c r="BI135" s="63">
        <f t="shared" si="158"/>
        <v>19123338</v>
      </c>
      <c r="BJ135" s="37"/>
      <c r="BK135" s="10"/>
      <c r="BL135" s="11" t="s">
        <v>17</v>
      </c>
      <c r="BM135" s="64">
        <f t="shared" si="106"/>
        <v>4146426</v>
      </c>
      <c r="BN135" s="62">
        <f t="shared" si="107"/>
        <v>3584603</v>
      </c>
      <c r="BO135" s="62">
        <f t="shared" si="108"/>
        <v>6534439</v>
      </c>
      <c r="BP135" s="62">
        <f t="shared" si="96"/>
        <v>287602</v>
      </c>
      <c r="BQ135" s="62">
        <f t="shared" si="95"/>
        <v>152947</v>
      </c>
      <c r="BR135" s="62">
        <f t="shared" si="90"/>
        <v>8584</v>
      </c>
      <c r="BS135" s="62">
        <f t="shared" ref="BS135:BS171" si="172">BA135</f>
        <v>4641803</v>
      </c>
      <c r="BT135" s="62">
        <f t="shared" si="150"/>
        <v>775</v>
      </c>
      <c r="BU135" s="62"/>
      <c r="BV135" s="62"/>
      <c r="BW135" s="62">
        <f t="shared" si="112"/>
        <v>14502</v>
      </c>
      <c r="BX135" s="62"/>
      <c r="BY135" s="62"/>
      <c r="BZ135" s="62"/>
      <c r="CA135" s="63">
        <f t="shared" si="159"/>
        <v>19371681</v>
      </c>
    </row>
    <row r="136" spans="1:79" ht="12.5" x14ac:dyDescent="0.25">
      <c r="A136" s="7"/>
      <c r="B136" s="11"/>
      <c r="C136" s="11" t="s">
        <v>18</v>
      </c>
      <c r="D136" s="61">
        <v>57813</v>
      </c>
      <c r="E136" s="62">
        <v>31187</v>
      </c>
      <c r="F136" s="62">
        <v>144421</v>
      </c>
      <c r="G136" s="62">
        <v>5489</v>
      </c>
      <c r="H136" s="62">
        <v>39</v>
      </c>
      <c r="I136" s="62"/>
      <c r="J136" s="62"/>
      <c r="K136" s="63">
        <f t="shared" si="160"/>
        <v>238949</v>
      </c>
      <c r="L136" s="64">
        <v>572536</v>
      </c>
      <c r="M136" s="62">
        <v>354783</v>
      </c>
      <c r="N136" s="62">
        <v>784865</v>
      </c>
      <c r="O136" s="62">
        <v>29641</v>
      </c>
      <c r="P136" s="62">
        <v>90730</v>
      </c>
      <c r="Q136" s="62">
        <v>543</v>
      </c>
      <c r="R136" s="62">
        <v>374152</v>
      </c>
      <c r="S136" s="62">
        <v>781</v>
      </c>
      <c r="T136" s="62"/>
      <c r="U136" s="62"/>
      <c r="V136" s="62">
        <v>15201</v>
      </c>
      <c r="W136" s="62"/>
      <c r="X136" s="62"/>
      <c r="Y136" s="62"/>
      <c r="Z136" s="63">
        <f t="shared" si="161"/>
        <v>2223232</v>
      </c>
      <c r="AA136" s="62">
        <v>3561127</v>
      </c>
      <c r="AB136" s="62">
        <v>3158289</v>
      </c>
      <c r="AC136" s="62">
        <v>5678868</v>
      </c>
      <c r="AD136" s="62">
        <v>116232</v>
      </c>
      <c r="AE136" s="62">
        <v>196325</v>
      </c>
      <c r="AF136" s="62">
        <v>8103</v>
      </c>
      <c r="AG136" s="62">
        <v>4362965</v>
      </c>
      <c r="AH136" s="62"/>
      <c r="AI136" s="62"/>
      <c r="AJ136" s="62"/>
      <c r="AK136" s="62"/>
      <c r="AL136" s="63">
        <f>SUM(AA136:AI136)</f>
        <v>17081909</v>
      </c>
      <c r="AM136" s="119"/>
      <c r="AN136" s="113"/>
      <c r="AO136" s="113"/>
      <c r="AP136" s="63">
        <f t="shared" si="51"/>
        <v>0</v>
      </c>
      <c r="AQ136" s="46">
        <f t="shared" si="44"/>
        <v>19544090</v>
      </c>
      <c r="AR136" s="12"/>
      <c r="AS136" s="11"/>
      <c r="AT136" s="11" t="s">
        <v>18</v>
      </c>
      <c r="AU136" s="64">
        <f t="shared" si="162"/>
        <v>4133663</v>
      </c>
      <c r="AV136" s="62">
        <f t="shared" si="163"/>
        <v>3513072</v>
      </c>
      <c r="AW136" s="62">
        <f t="shared" si="164"/>
        <v>6463733</v>
      </c>
      <c r="AX136" s="62">
        <f t="shared" si="165"/>
        <v>287055</v>
      </c>
      <c r="AY136" s="62">
        <f t="shared" si="166"/>
        <v>145873</v>
      </c>
      <c r="AZ136" s="62">
        <f>+Q136+AF136</f>
        <v>8646</v>
      </c>
      <c r="BA136" s="62">
        <f t="shared" si="167"/>
        <v>4737117</v>
      </c>
      <c r="BB136" s="62">
        <f t="shared" si="168"/>
        <v>781</v>
      </c>
      <c r="BC136" s="62"/>
      <c r="BD136" s="62"/>
      <c r="BE136" s="62">
        <f>+V136+AI136</f>
        <v>15201</v>
      </c>
      <c r="BF136" s="62"/>
      <c r="BG136" s="62"/>
      <c r="BH136" s="62"/>
      <c r="BI136" s="63">
        <f t="shared" si="158"/>
        <v>19305141</v>
      </c>
      <c r="BJ136" s="37"/>
      <c r="BK136" s="11"/>
      <c r="BL136" s="11" t="s">
        <v>18</v>
      </c>
      <c r="BM136" s="64">
        <f t="shared" si="106"/>
        <v>4191476</v>
      </c>
      <c r="BN136" s="62">
        <f t="shared" si="107"/>
        <v>3544259</v>
      </c>
      <c r="BO136" s="62">
        <f t="shared" si="108"/>
        <v>6608154</v>
      </c>
      <c r="BP136" s="62">
        <f t="shared" si="96"/>
        <v>287094</v>
      </c>
      <c r="BQ136" s="62">
        <f t="shared" si="95"/>
        <v>151362</v>
      </c>
      <c r="BR136" s="62">
        <f t="shared" si="90"/>
        <v>8646</v>
      </c>
      <c r="BS136" s="62">
        <f t="shared" si="172"/>
        <v>4737117</v>
      </c>
      <c r="BT136" s="62">
        <f t="shared" si="150"/>
        <v>781</v>
      </c>
      <c r="BU136" s="62"/>
      <c r="BV136" s="62"/>
      <c r="BW136" s="62">
        <f t="shared" si="112"/>
        <v>15201</v>
      </c>
      <c r="BX136" s="62"/>
      <c r="BY136" s="62"/>
      <c r="BZ136" s="62"/>
      <c r="CA136" s="63">
        <f t="shared" si="159"/>
        <v>19544090</v>
      </c>
    </row>
    <row r="137" spans="1:79" ht="12.5" x14ac:dyDescent="0.25">
      <c r="A137" s="7"/>
      <c r="B137" s="10"/>
      <c r="C137" s="11" t="s">
        <v>19</v>
      </c>
      <c r="D137" s="61">
        <v>54771</v>
      </c>
      <c r="E137" s="62">
        <v>30488</v>
      </c>
      <c r="F137" s="62">
        <v>131633</v>
      </c>
      <c r="G137" s="62">
        <v>5355</v>
      </c>
      <c r="H137" s="62">
        <v>36</v>
      </c>
      <c r="I137" s="62"/>
      <c r="J137" s="62"/>
      <c r="K137" s="63">
        <f t="shared" si="160"/>
        <v>222283</v>
      </c>
      <c r="L137" s="64">
        <v>553460</v>
      </c>
      <c r="M137" s="62">
        <v>343266</v>
      </c>
      <c r="N137" s="62">
        <v>770636</v>
      </c>
      <c r="O137" s="62">
        <v>28199</v>
      </c>
      <c r="P137" s="62">
        <v>89323</v>
      </c>
      <c r="Q137" s="62">
        <v>477</v>
      </c>
      <c r="R137" s="62">
        <v>352466</v>
      </c>
      <c r="S137" s="62">
        <v>792</v>
      </c>
      <c r="T137" s="62"/>
      <c r="U137" s="62"/>
      <c r="V137" s="62">
        <v>18955</v>
      </c>
      <c r="W137" s="62"/>
      <c r="X137" s="62"/>
      <c r="Y137" s="62"/>
      <c r="Z137" s="63">
        <f t="shared" si="161"/>
        <v>2157574</v>
      </c>
      <c r="AA137" s="62">
        <v>3691398</v>
      </c>
      <c r="AB137" s="62">
        <v>3126728</v>
      </c>
      <c r="AC137" s="62">
        <v>5826882</v>
      </c>
      <c r="AD137" s="62">
        <v>115067</v>
      </c>
      <c r="AE137" s="62">
        <v>195033</v>
      </c>
      <c r="AF137" s="62">
        <v>8268</v>
      </c>
      <c r="AG137" s="62">
        <v>4480510</v>
      </c>
      <c r="AH137" s="62"/>
      <c r="AI137" s="62"/>
      <c r="AJ137" s="62"/>
      <c r="AK137" s="62"/>
      <c r="AL137" s="63">
        <f t="shared" ref="AL137" si="173">SUM(AA137:AH137)</f>
        <v>17443886</v>
      </c>
      <c r="AM137" s="119"/>
      <c r="AN137" s="113"/>
      <c r="AO137" s="113"/>
      <c r="AP137" s="63">
        <f t="shared" si="51"/>
        <v>0</v>
      </c>
      <c r="AQ137" s="46">
        <f t="shared" ref="AQ137:AQ153" si="174">K137+Z137+AL137+AP137</f>
        <v>19823743</v>
      </c>
      <c r="AR137" s="12"/>
      <c r="AS137" s="10"/>
      <c r="AT137" s="11" t="s">
        <v>19</v>
      </c>
      <c r="AU137" s="64">
        <f t="shared" si="162"/>
        <v>4244858</v>
      </c>
      <c r="AV137" s="62">
        <f t="shared" si="163"/>
        <v>3469994</v>
      </c>
      <c r="AW137" s="62">
        <f t="shared" si="164"/>
        <v>6597518</v>
      </c>
      <c r="AX137" s="62">
        <f t="shared" si="165"/>
        <v>284356</v>
      </c>
      <c r="AY137" s="62">
        <f t="shared" si="166"/>
        <v>143266</v>
      </c>
      <c r="AZ137" s="62">
        <f t="shared" ref="AZ137:AZ138" si="175">+Q137+AF137</f>
        <v>8745</v>
      </c>
      <c r="BA137" s="62">
        <f t="shared" si="167"/>
        <v>4832976</v>
      </c>
      <c r="BB137" s="62">
        <f t="shared" si="168"/>
        <v>792</v>
      </c>
      <c r="BC137" s="62"/>
      <c r="BD137" s="62"/>
      <c r="BE137" s="62">
        <f t="shared" ref="BE137" si="176">+V137</f>
        <v>18955</v>
      </c>
      <c r="BF137" s="62"/>
      <c r="BG137" s="62"/>
      <c r="BH137" s="62"/>
      <c r="BI137" s="63">
        <f t="shared" si="158"/>
        <v>19601460</v>
      </c>
      <c r="BJ137" s="37"/>
      <c r="BK137" s="10"/>
      <c r="BL137" s="11" t="s">
        <v>19</v>
      </c>
      <c r="BM137" s="64">
        <f t="shared" ref="BM137:BM171" si="177">+D137+AU137</f>
        <v>4299629</v>
      </c>
      <c r="BN137" s="62">
        <f t="shared" ref="BN137:BN171" si="178">+E137+AV137</f>
        <v>3500482</v>
      </c>
      <c r="BO137" s="62">
        <f t="shared" ref="BO137:BO171" si="179">+F137+AW137</f>
        <v>6729151</v>
      </c>
      <c r="BP137" s="62">
        <f t="shared" si="96"/>
        <v>284392</v>
      </c>
      <c r="BQ137" s="62">
        <f t="shared" si="95"/>
        <v>148621</v>
      </c>
      <c r="BR137" s="62">
        <f t="shared" si="90"/>
        <v>8745</v>
      </c>
      <c r="BS137" s="62">
        <f t="shared" si="172"/>
        <v>4832976</v>
      </c>
      <c r="BT137" s="62">
        <f t="shared" si="150"/>
        <v>792</v>
      </c>
      <c r="BU137" s="62"/>
      <c r="BV137" s="62"/>
      <c r="BW137" s="62">
        <f t="shared" si="112"/>
        <v>18955</v>
      </c>
      <c r="BX137" s="62"/>
      <c r="BY137" s="62"/>
      <c r="BZ137" s="62"/>
      <c r="CA137" s="63">
        <f t="shared" si="159"/>
        <v>19823743</v>
      </c>
    </row>
    <row r="138" spans="1:79" ht="12.5" x14ac:dyDescent="0.25">
      <c r="A138" s="7"/>
      <c r="B138" s="10"/>
      <c r="C138" s="11" t="s">
        <v>20</v>
      </c>
      <c r="D138" s="61">
        <v>51520</v>
      </c>
      <c r="E138" s="62">
        <v>30942</v>
      </c>
      <c r="F138" s="62">
        <v>125930</v>
      </c>
      <c r="G138" s="62">
        <v>5006</v>
      </c>
      <c r="H138" s="62">
        <v>36</v>
      </c>
      <c r="I138" s="62"/>
      <c r="J138" s="62"/>
      <c r="K138" s="63">
        <f t="shared" si="160"/>
        <v>213434</v>
      </c>
      <c r="L138" s="64">
        <v>532741</v>
      </c>
      <c r="M138" s="62">
        <v>344424</v>
      </c>
      <c r="N138" s="62">
        <v>758357</v>
      </c>
      <c r="O138" s="62">
        <v>26414</v>
      </c>
      <c r="P138" s="62">
        <v>87368</v>
      </c>
      <c r="Q138" s="62">
        <v>484</v>
      </c>
      <c r="R138" s="62">
        <v>344926</v>
      </c>
      <c r="S138" s="62">
        <v>774</v>
      </c>
      <c r="T138" s="62"/>
      <c r="U138" s="62"/>
      <c r="V138" s="62"/>
      <c r="W138" s="62"/>
      <c r="X138" s="62"/>
      <c r="Y138" s="62"/>
      <c r="Z138" s="63">
        <f t="shared" si="161"/>
        <v>2095488</v>
      </c>
      <c r="AA138" s="62">
        <v>3760062</v>
      </c>
      <c r="AB138" s="62">
        <v>3132110</v>
      </c>
      <c r="AC138" s="62">
        <v>5927531</v>
      </c>
      <c r="AD138" s="62">
        <v>107294</v>
      </c>
      <c r="AE138" s="62">
        <v>191744</v>
      </c>
      <c r="AF138" s="62">
        <v>8203</v>
      </c>
      <c r="AG138" s="62">
        <v>4552789</v>
      </c>
      <c r="AH138" s="62"/>
      <c r="AI138" s="62">
        <v>19722</v>
      </c>
      <c r="AJ138" s="62"/>
      <c r="AK138" s="62"/>
      <c r="AL138" s="63">
        <f>SUM(AA138:AI138)</f>
        <v>17699455</v>
      </c>
      <c r="AM138" s="119"/>
      <c r="AN138" s="113"/>
      <c r="AO138" s="113"/>
      <c r="AP138" s="63">
        <f t="shared" ref="AP138:AP157" si="180">SUM(AM138:AO138)</f>
        <v>0</v>
      </c>
      <c r="AQ138" s="46">
        <f t="shared" si="174"/>
        <v>20008377</v>
      </c>
      <c r="AR138" s="12"/>
      <c r="AS138" s="10"/>
      <c r="AT138" s="11" t="s">
        <v>20</v>
      </c>
      <c r="AU138" s="64">
        <f t="shared" si="162"/>
        <v>4292803</v>
      </c>
      <c r="AV138" s="62">
        <f t="shared" si="163"/>
        <v>3476534</v>
      </c>
      <c r="AW138" s="62">
        <f t="shared" si="164"/>
        <v>6685888</v>
      </c>
      <c r="AX138" s="62">
        <f t="shared" si="165"/>
        <v>279112</v>
      </c>
      <c r="AY138" s="62">
        <f t="shared" si="166"/>
        <v>133708</v>
      </c>
      <c r="AZ138" s="62">
        <f t="shared" si="175"/>
        <v>8687</v>
      </c>
      <c r="BA138" s="62">
        <f t="shared" si="167"/>
        <v>4897715</v>
      </c>
      <c r="BB138" s="62">
        <f t="shared" si="168"/>
        <v>774</v>
      </c>
      <c r="BC138" s="62"/>
      <c r="BD138" s="62"/>
      <c r="BE138" s="62">
        <f>+V138+AI138</f>
        <v>19722</v>
      </c>
      <c r="BF138" s="62"/>
      <c r="BG138" s="62"/>
      <c r="BH138" s="62"/>
      <c r="BI138" s="63">
        <f t="shared" si="158"/>
        <v>19794943</v>
      </c>
      <c r="BJ138" s="37"/>
      <c r="BK138" s="10"/>
      <c r="BL138" s="11" t="s">
        <v>20</v>
      </c>
      <c r="BM138" s="64">
        <f t="shared" si="177"/>
        <v>4344323</v>
      </c>
      <c r="BN138" s="62">
        <f t="shared" si="178"/>
        <v>3507476</v>
      </c>
      <c r="BO138" s="62">
        <f t="shared" si="179"/>
        <v>6811818</v>
      </c>
      <c r="BP138" s="62">
        <f t="shared" si="96"/>
        <v>279148</v>
      </c>
      <c r="BQ138" s="62">
        <f t="shared" si="95"/>
        <v>138714</v>
      </c>
      <c r="BR138" s="62">
        <f t="shared" si="90"/>
        <v>8687</v>
      </c>
      <c r="BS138" s="62">
        <f t="shared" si="172"/>
        <v>4897715</v>
      </c>
      <c r="BT138" s="62">
        <f t="shared" si="150"/>
        <v>774</v>
      </c>
      <c r="BU138" s="62"/>
      <c r="BV138" s="62"/>
      <c r="BW138" s="62">
        <f t="shared" ref="BW138:BW171" si="181">BE138</f>
        <v>19722</v>
      </c>
      <c r="BX138" s="62"/>
      <c r="BY138" s="62"/>
      <c r="BZ138" s="62"/>
      <c r="CA138" s="63">
        <f t="shared" si="159"/>
        <v>20008377</v>
      </c>
    </row>
    <row r="139" spans="1:79" ht="12.5" x14ac:dyDescent="0.25">
      <c r="A139" s="7"/>
      <c r="B139" s="11"/>
      <c r="C139" s="11" t="s">
        <v>21</v>
      </c>
      <c r="D139" s="61">
        <v>48677</v>
      </c>
      <c r="E139" s="62">
        <v>30779</v>
      </c>
      <c r="F139" s="62">
        <v>119701</v>
      </c>
      <c r="G139" s="62">
        <v>5024</v>
      </c>
      <c r="H139" s="62">
        <v>37</v>
      </c>
      <c r="I139" s="62"/>
      <c r="J139" s="62"/>
      <c r="K139" s="63">
        <f t="shared" si="160"/>
        <v>204218</v>
      </c>
      <c r="L139" s="64">
        <v>523718</v>
      </c>
      <c r="M139" s="62">
        <v>340101</v>
      </c>
      <c r="N139" s="62">
        <v>762305</v>
      </c>
      <c r="O139" s="62">
        <v>25614</v>
      </c>
      <c r="P139" s="62">
        <v>85654</v>
      </c>
      <c r="Q139" s="62">
        <v>505</v>
      </c>
      <c r="R139" s="62">
        <v>332028</v>
      </c>
      <c r="S139" s="62">
        <v>752</v>
      </c>
      <c r="T139" s="62"/>
      <c r="U139" s="62"/>
      <c r="V139" s="62"/>
      <c r="W139" s="62"/>
      <c r="X139" s="62"/>
      <c r="Y139" s="62"/>
      <c r="Z139" s="63">
        <f t="shared" si="161"/>
        <v>2070677</v>
      </c>
      <c r="AA139" s="62">
        <v>3835655</v>
      </c>
      <c r="AB139" s="62">
        <v>3113642</v>
      </c>
      <c r="AC139" s="62">
        <v>6040255</v>
      </c>
      <c r="AD139" s="62">
        <v>110403</v>
      </c>
      <c r="AE139" s="62">
        <v>190091</v>
      </c>
      <c r="AF139" s="62">
        <v>8386</v>
      </c>
      <c r="AG139" s="62">
        <v>4583239</v>
      </c>
      <c r="AH139" s="62"/>
      <c r="AI139" s="62">
        <v>19833</v>
      </c>
      <c r="AJ139" s="62">
        <v>494</v>
      </c>
      <c r="AK139" s="62"/>
      <c r="AL139" s="63">
        <f>SUM(AA139:AJ139)</f>
        <v>17901998</v>
      </c>
      <c r="AM139" s="119"/>
      <c r="AN139" s="113"/>
      <c r="AO139" s="113"/>
      <c r="AP139" s="63">
        <f t="shared" si="180"/>
        <v>0</v>
      </c>
      <c r="AQ139" s="46">
        <f t="shared" si="174"/>
        <v>20176893</v>
      </c>
      <c r="AR139" s="12"/>
      <c r="AS139" s="11"/>
      <c r="AT139" s="11" t="s">
        <v>21</v>
      </c>
      <c r="AU139" s="64">
        <f t="shared" si="162"/>
        <v>4359373</v>
      </c>
      <c r="AV139" s="62">
        <f t="shared" si="163"/>
        <v>3453743</v>
      </c>
      <c r="AW139" s="62">
        <f t="shared" si="164"/>
        <v>6802560</v>
      </c>
      <c r="AX139" s="62">
        <f t="shared" si="165"/>
        <v>275745</v>
      </c>
      <c r="AY139" s="62">
        <f t="shared" si="166"/>
        <v>136017</v>
      </c>
      <c r="AZ139" s="62">
        <f>+Q139+AF139</f>
        <v>8891</v>
      </c>
      <c r="BA139" s="62">
        <f t="shared" si="167"/>
        <v>4915267</v>
      </c>
      <c r="BB139" s="62">
        <f t="shared" si="168"/>
        <v>752</v>
      </c>
      <c r="BC139" s="62"/>
      <c r="BD139" s="62"/>
      <c r="BE139" s="62">
        <f>+V139+AI139</f>
        <v>19833</v>
      </c>
      <c r="BF139" s="62"/>
      <c r="BG139" s="62">
        <f>+X139+AJ139</f>
        <v>494</v>
      </c>
      <c r="BH139" s="62"/>
      <c r="BI139" s="63">
        <f t="shared" si="158"/>
        <v>19972675</v>
      </c>
      <c r="BJ139" s="37"/>
      <c r="BK139" s="11"/>
      <c r="BL139" s="11" t="s">
        <v>21</v>
      </c>
      <c r="BM139" s="64">
        <f t="shared" si="177"/>
        <v>4408050</v>
      </c>
      <c r="BN139" s="62">
        <f t="shared" si="178"/>
        <v>3484522</v>
      </c>
      <c r="BO139" s="62">
        <f t="shared" si="179"/>
        <v>6922261</v>
      </c>
      <c r="BP139" s="62">
        <f t="shared" si="96"/>
        <v>275782</v>
      </c>
      <c r="BQ139" s="62">
        <f t="shared" si="95"/>
        <v>141041</v>
      </c>
      <c r="BR139" s="62">
        <f t="shared" si="90"/>
        <v>8891</v>
      </c>
      <c r="BS139" s="62">
        <f t="shared" si="172"/>
        <v>4915267</v>
      </c>
      <c r="BT139" s="62">
        <f t="shared" si="150"/>
        <v>752</v>
      </c>
      <c r="BU139" s="62"/>
      <c r="BV139" s="62"/>
      <c r="BW139" s="62">
        <f t="shared" si="181"/>
        <v>19833</v>
      </c>
      <c r="BX139" s="62"/>
      <c r="BY139" s="62">
        <f t="shared" ref="BY139:BY171" si="182">+J139+BG139</f>
        <v>494</v>
      </c>
      <c r="BZ139" s="62"/>
      <c r="CA139" s="63">
        <f t="shared" si="159"/>
        <v>20176893</v>
      </c>
    </row>
    <row r="140" spans="1:79" ht="12.5" x14ac:dyDescent="0.25">
      <c r="A140" s="7"/>
      <c r="B140" s="10"/>
      <c r="C140" s="11" t="s">
        <v>22</v>
      </c>
      <c r="D140" s="61">
        <v>45444</v>
      </c>
      <c r="E140" s="62">
        <v>30624</v>
      </c>
      <c r="F140" s="62">
        <v>113213</v>
      </c>
      <c r="G140" s="62">
        <v>5132</v>
      </c>
      <c r="H140" s="62">
        <v>33</v>
      </c>
      <c r="I140" s="62"/>
      <c r="J140" s="62"/>
      <c r="K140" s="63">
        <f>SUM(D140:J140)</f>
        <v>194446</v>
      </c>
      <c r="L140" s="64">
        <v>504623</v>
      </c>
      <c r="M140" s="62">
        <v>337825</v>
      </c>
      <c r="N140" s="62">
        <v>751212</v>
      </c>
      <c r="O140" s="62">
        <v>25341</v>
      </c>
      <c r="P140" s="62">
        <v>83986</v>
      </c>
      <c r="Q140" s="62">
        <v>447</v>
      </c>
      <c r="R140" s="62">
        <v>333246</v>
      </c>
      <c r="S140" s="62">
        <v>742</v>
      </c>
      <c r="T140" s="62"/>
      <c r="U140" s="62"/>
      <c r="V140" s="62"/>
      <c r="W140" s="62"/>
      <c r="X140" s="62">
        <v>20</v>
      </c>
      <c r="Y140" s="62"/>
      <c r="Z140" s="63">
        <f>SUM(L140:X140)</f>
        <v>2037442</v>
      </c>
      <c r="AA140" s="62">
        <v>3890489</v>
      </c>
      <c r="AB140" s="62">
        <v>3128899</v>
      </c>
      <c r="AC140" s="62">
        <v>6087205</v>
      </c>
      <c r="AD140" s="62">
        <v>112064</v>
      </c>
      <c r="AE140" s="62">
        <v>188590</v>
      </c>
      <c r="AF140" s="62">
        <v>8560</v>
      </c>
      <c r="AG140" s="62">
        <v>4671853</v>
      </c>
      <c r="AH140" s="62"/>
      <c r="AI140" s="62">
        <v>20998</v>
      </c>
      <c r="AJ140" s="62">
        <v>1929</v>
      </c>
      <c r="AK140" s="62"/>
      <c r="AL140" s="63">
        <f t="shared" ref="AL140:AL141" si="183">SUM(AA140:AJ140)</f>
        <v>18110587</v>
      </c>
      <c r="AM140" s="119"/>
      <c r="AN140" s="113"/>
      <c r="AO140" s="113"/>
      <c r="AP140" s="63">
        <f t="shared" si="180"/>
        <v>0</v>
      </c>
      <c r="AQ140" s="46">
        <f t="shared" si="174"/>
        <v>20342475</v>
      </c>
      <c r="AR140" s="12"/>
      <c r="AS140" s="10"/>
      <c r="AT140" s="11" t="s">
        <v>22</v>
      </c>
      <c r="AU140" s="64">
        <f t="shared" si="162"/>
        <v>4395112</v>
      </c>
      <c r="AV140" s="62">
        <f t="shared" si="163"/>
        <v>3466724</v>
      </c>
      <c r="AW140" s="62">
        <f t="shared" si="164"/>
        <v>6838417</v>
      </c>
      <c r="AX140" s="62">
        <f t="shared" si="165"/>
        <v>272576</v>
      </c>
      <c r="AY140" s="62">
        <f t="shared" si="166"/>
        <v>137405</v>
      </c>
      <c r="AZ140" s="62">
        <f t="shared" ref="AZ140:AZ141" si="184">+Q140+AF140</f>
        <v>9007</v>
      </c>
      <c r="BA140" s="62">
        <f t="shared" si="167"/>
        <v>5005099</v>
      </c>
      <c r="BB140" s="62">
        <f t="shared" si="168"/>
        <v>742</v>
      </c>
      <c r="BC140" s="62"/>
      <c r="BD140" s="62"/>
      <c r="BE140" s="62">
        <f t="shared" ref="BE140:BE141" si="185">+V140+AI140</f>
        <v>20998</v>
      </c>
      <c r="BF140" s="62"/>
      <c r="BG140" s="62">
        <f t="shared" ref="BG140:BG144" si="186">+X140+AJ140</f>
        <v>1949</v>
      </c>
      <c r="BH140" s="62"/>
      <c r="BI140" s="63">
        <f t="shared" si="158"/>
        <v>20148029</v>
      </c>
      <c r="BJ140" s="37"/>
      <c r="BK140" s="10"/>
      <c r="BL140" s="11" t="s">
        <v>22</v>
      </c>
      <c r="BM140" s="64">
        <f t="shared" si="177"/>
        <v>4440556</v>
      </c>
      <c r="BN140" s="62">
        <f t="shared" si="178"/>
        <v>3497348</v>
      </c>
      <c r="BO140" s="62">
        <f t="shared" si="179"/>
        <v>6951630</v>
      </c>
      <c r="BP140" s="62">
        <f t="shared" si="96"/>
        <v>272609</v>
      </c>
      <c r="BQ140" s="62">
        <f t="shared" si="95"/>
        <v>142537</v>
      </c>
      <c r="BR140" s="62">
        <f t="shared" si="90"/>
        <v>9007</v>
      </c>
      <c r="BS140" s="62">
        <f t="shared" si="172"/>
        <v>5005099</v>
      </c>
      <c r="BT140" s="62">
        <f t="shared" si="150"/>
        <v>742</v>
      </c>
      <c r="BU140" s="62"/>
      <c r="BV140" s="62"/>
      <c r="BW140" s="62">
        <f t="shared" si="181"/>
        <v>20998</v>
      </c>
      <c r="BX140" s="62"/>
      <c r="BY140" s="62">
        <f t="shared" si="182"/>
        <v>1949</v>
      </c>
      <c r="BZ140" s="62"/>
      <c r="CA140" s="63">
        <f t="shared" si="159"/>
        <v>20342475</v>
      </c>
    </row>
    <row r="141" spans="1:79" ht="13" thickBot="1" x14ac:dyDescent="0.3">
      <c r="A141" s="7"/>
      <c r="B141" s="14"/>
      <c r="C141" s="15" t="s">
        <v>23</v>
      </c>
      <c r="D141" s="53">
        <v>43156</v>
      </c>
      <c r="E141" s="54">
        <v>30248</v>
      </c>
      <c r="F141" s="54">
        <v>88871</v>
      </c>
      <c r="G141" s="54">
        <v>5056</v>
      </c>
      <c r="H141" s="54">
        <v>37</v>
      </c>
      <c r="I141" s="54"/>
      <c r="J141" s="54">
        <v>7</v>
      </c>
      <c r="K141" s="55">
        <f t="shared" ref="K141:K144" si="187">SUM(D141:J141)</f>
        <v>167375</v>
      </c>
      <c r="L141" s="56">
        <v>487948</v>
      </c>
      <c r="M141" s="54">
        <v>334896</v>
      </c>
      <c r="N141" s="54">
        <v>724557</v>
      </c>
      <c r="O141" s="54">
        <v>23914</v>
      </c>
      <c r="P141" s="54">
        <v>82138</v>
      </c>
      <c r="Q141" s="54">
        <v>469</v>
      </c>
      <c r="R141" s="54">
        <v>306052</v>
      </c>
      <c r="S141" s="54">
        <v>734</v>
      </c>
      <c r="T141" s="54"/>
      <c r="U141" s="54"/>
      <c r="V141" s="54"/>
      <c r="W141" s="54"/>
      <c r="X141" s="54">
        <v>47</v>
      </c>
      <c r="Y141" s="54"/>
      <c r="Z141" s="55">
        <f>SUM(L141:X141)</f>
        <v>1960755</v>
      </c>
      <c r="AA141" s="54">
        <v>3943702</v>
      </c>
      <c r="AB141" s="54">
        <v>3088029</v>
      </c>
      <c r="AC141" s="54">
        <v>6399878</v>
      </c>
      <c r="AD141" s="54">
        <v>110946</v>
      </c>
      <c r="AE141" s="54">
        <v>188411</v>
      </c>
      <c r="AF141" s="54">
        <v>8358</v>
      </c>
      <c r="AG141" s="54">
        <v>4819421</v>
      </c>
      <c r="AH141" s="54"/>
      <c r="AI141" s="54">
        <v>19530</v>
      </c>
      <c r="AJ141" s="54">
        <v>3820</v>
      </c>
      <c r="AK141" s="54"/>
      <c r="AL141" s="55">
        <f t="shared" si="183"/>
        <v>18582095</v>
      </c>
      <c r="AM141" s="120"/>
      <c r="AN141" s="121"/>
      <c r="AO141" s="121"/>
      <c r="AP141" s="55">
        <f t="shared" si="180"/>
        <v>0</v>
      </c>
      <c r="AQ141" s="43">
        <f t="shared" si="174"/>
        <v>20710225</v>
      </c>
      <c r="AR141" s="12"/>
      <c r="AS141" s="14"/>
      <c r="AT141" s="15" t="s">
        <v>23</v>
      </c>
      <c r="AU141" s="56">
        <f t="shared" si="162"/>
        <v>4431650</v>
      </c>
      <c r="AV141" s="54">
        <f t="shared" si="163"/>
        <v>3422925</v>
      </c>
      <c r="AW141" s="54">
        <f t="shared" si="164"/>
        <v>7124435</v>
      </c>
      <c r="AX141" s="54">
        <f t="shared" si="165"/>
        <v>270549</v>
      </c>
      <c r="AY141" s="54">
        <f t="shared" si="166"/>
        <v>134860</v>
      </c>
      <c r="AZ141" s="54">
        <f t="shared" si="184"/>
        <v>8827</v>
      </c>
      <c r="BA141" s="54">
        <f t="shared" si="167"/>
        <v>5125473</v>
      </c>
      <c r="BB141" s="54">
        <f t="shared" si="168"/>
        <v>734</v>
      </c>
      <c r="BC141" s="54"/>
      <c r="BD141" s="54"/>
      <c r="BE141" s="54">
        <f t="shared" si="185"/>
        <v>19530</v>
      </c>
      <c r="BF141" s="54"/>
      <c r="BG141" s="54">
        <f t="shared" si="186"/>
        <v>3867</v>
      </c>
      <c r="BH141" s="54"/>
      <c r="BI141" s="55">
        <f t="shared" si="158"/>
        <v>20542850</v>
      </c>
      <c r="BJ141" s="37"/>
      <c r="BK141" s="14"/>
      <c r="BL141" s="15" t="s">
        <v>23</v>
      </c>
      <c r="BM141" s="56">
        <f t="shared" si="177"/>
        <v>4474806</v>
      </c>
      <c r="BN141" s="54">
        <f t="shared" si="178"/>
        <v>3453173</v>
      </c>
      <c r="BO141" s="54">
        <f t="shared" si="179"/>
        <v>7213306</v>
      </c>
      <c r="BP141" s="54">
        <f t="shared" si="96"/>
        <v>270586</v>
      </c>
      <c r="BQ141" s="54">
        <f t="shared" si="95"/>
        <v>139916</v>
      </c>
      <c r="BR141" s="54">
        <f t="shared" si="90"/>
        <v>8827</v>
      </c>
      <c r="BS141" s="54">
        <f t="shared" si="172"/>
        <v>5125473</v>
      </c>
      <c r="BT141" s="54">
        <f t="shared" si="150"/>
        <v>734</v>
      </c>
      <c r="BU141" s="54"/>
      <c r="BV141" s="54"/>
      <c r="BW141" s="54">
        <f t="shared" si="181"/>
        <v>19530</v>
      </c>
      <c r="BX141" s="54"/>
      <c r="BY141" s="54">
        <f t="shared" si="182"/>
        <v>3874</v>
      </c>
      <c r="BZ141" s="54"/>
      <c r="CA141" s="55">
        <f t="shared" si="159"/>
        <v>20710225</v>
      </c>
    </row>
    <row r="142" spans="1:79" ht="12.5" x14ac:dyDescent="0.25">
      <c r="A142" s="7"/>
      <c r="B142" s="8">
        <v>2021</v>
      </c>
      <c r="C142" s="8" t="s">
        <v>12</v>
      </c>
      <c r="D142" s="57">
        <v>40671</v>
      </c>
      <c r="E142" s="58">
        <v>31987</v>
      </c>
      <c r="F142" s="58">
        <v>90250</v>
      </c>
      <c r="G142" s="58">
        <v>4946</v>
      </c>
      <c r="H142" s="58">
        <v>36</v>
      </c>
      <c r="I142" s="58"/>
      <c r="J142" s="58">
        <v>32</v>
      </c>
      <c r="K142" s="59">
        <f t="shared" si="187"/>
        <v>167922</v>
      </c>
      <c r="L142" s="60">
        <v>473220</v>
      </c>
      <c r="M142" s="58">
        <v>408222</v>
      </c>
      <c r="N142" s="58">
        <v>622633</v>
      </c>
      <c r="O142" s="58">
        <v>22898</v>
      </c>
      <c r="P142" s="58">
        <v>81277</v>
      </c>
      <c r="Q142" s="58">
        <v>597</v>
      </c>
      <c r="R142" s="58">
        <v>303821</v>
      </c>
      <c r="S142" s="58">
        <v>725</v>
      </c>
      <c r="T142" s="58"/>
      <c r="U142" s="58"/>
      <c r="V142" s="58"/>
      <c r="W142" s="58"/>
      <c r="X142" s="58">
        <v>72</v>
      </c>
      <c r="Y142" s="58"/>
      <c r="Z142" s="59">
        <f>SUM(L142:X142)</f>
        <v>1913465</v>
      </c>
      <c r="AA142" s="58">
        <v>3965509</v>
      </c>
      <c r="AB142" s="58">
        <v>2986331</v>
      </c>
      <c r="AC142" s="58">
        <v>6461586</v>
      </c>
      <c r="AD142" s="58">
        <v>108417</v>
      </c>
      <c r="AE142" s="58">
        <v>187279</v>
      </c>
      <c r="AF142" s="58">
        <v>7788</v>
      </c>
      <c r="AG142" s="58">
        <v>4758549</v>
      </c>
      <c r="AH142" s="58"/>
      <c r="AI142" s="58">
        <v>21350</v>
      </c>
      <c r="AJ142" s="58">
        <v>5396</v>
      </c>
      <c r="AK142" s="58"/>
      <c r="AL142" s="59">
        <f>SUM(AA142:AJ142)</f>
        <v>18502205</v>
      </c>
      <c r="AM142" s="117"/>
      <c r="AN142" s="118"/>
      <c r="AO142" s="118"/>
      <c r="AP142" s="59">
        <f t="shared" si="180"/>
        <v>0</v>
      </c>
      <c r="AQ142" s="49">
        <f t="shared" si="174"/>
        <v>20583592</v>
      </c>
      <c r="AR142" s="12"/>
      <c r="AS142" s="8">
        <v>2021</v>
      </c>
      <c r="AT142" s="8" t="s">
        <v>12</v>
      </c>
      <c r="AU142" s="60">
        <f t="shared" si="162"/>
        <v>4438729</v>
      </c>
      <c r="AV142" s="58">
        <f t="shared" si="163"/>
        <v>3394553</v>
      </c>
      <c r="AW142" s="58">
        <f t="shared" si="164"/>
        <v>7084219</v>
      </c>
      <c r="AX142" s="58">
        <f t="shared" si="165"/>
        <v>268556</v>
      </c>
      <c r="AY142" s="58">
        <f t="shared" si="166"/>
        <v>131315</v>
      </c>
      <c r="AZ142" s="58">
        <f>+Q142+AF142</f>
        <v>8385</v>
      </c>
      <c r="BA142" s="58">
        <f t="shared" si="167"/>
        <v>5062370</v>
      </c>
      <c r="BB142" s="58">
        <f t="shared" si="168"/>
        <v>725</v>
      </c>
      <c r="BC142" s="58"/>
      <c r="BD142" s="58"/>
      <c r="BE142" s="58">
        <f>+V142+AI142</f>
        <v>21350</v>
      </c>
      <c r="BF142" s="58"/>
      <c r="BG142" s="58">
        <f t="shared" si="186"/>
        <v>5468</v>
      </c>
      <c r="BH142" s="58"/>
      <c r="BI142" s="59">
        <f>SUM(AU142:BG142)</f>
        <v>20415670</v>
      </c>
      <c r="BJ142" s="37"/>
      <c r="BK142" s="8">
        <v>2021</v>
      </c>
      <c r="BL142" s="8" t="s">
        <v>12</v>
      </c>
      <c r="BM142" s="60">
        <f t="shared" si="177"/>
        <v>4479400</v>
      </c>
      <c r="BN142" s="58">
        <f t="shared" si="178"/>
        <v>3426540</v>
      </c>
      <c r="BO142" s="58">
        <f t="shared" si="179"/>
        <v>7174469</v>
      </c>
      <c r="BP142" s="58">
        <f t="shared" si="96"/>
        <v>268592</v>
      </c>
      <c r="BQ142" s="58">
        <f t="shared" si="95"/>
        <v>136261</v>
      </c>
      <c r="BR142" s="58">
        <f t="shared" si="90"/>
        <v>8385</v>
      </c>
      <c r="BS142" s="58">
        <f t="shared" si="172"/>
        <v>5062370</v>
      </c>
      <c r="BT142" s="58">
        <f t="shared" si="150"/>
        <v>725</v>
      </c>
      <c r="BU142" s="58"/>
      <c r="BV142" s="58"/>
      <c r="BW142" s="58">
        <f t="shared" si="181"/>
        <v>21350</v>
      </c>
      <c r="BX142" s="58"/>
      <c r="BY142" s="58">
        <f t="shared" si="182"/>
        <v>5500</v>
      </c>
      <c r="BZ142" s="58"/>
      <c r="CA142" s="59">
        <f>SUM(BM142:BY142)</f>
        <v>20583592</v>
      </c>
    </row>
    <row r="143" spans="1:79" ht="12.5" x14ac:dyDescent="0.25">
      <c r="A143" s="7"/>
      <c r="B143" s="10"/>
      <c r="C143" s="11" t="s">
        <v>13</v>
      </c>
      <c r="D143" s="61">
        <v>38248</v>
      </c>
      <c r="E143" s="62">
        <v>27695</v>
      </c>
      <c r="F143" s="62">
        <v>96857</v>
      </c>
      <c r="G143" s="62">
        <v>4978</v>
      </c>
      <c r="H143" s="62">
        <v>34</v>
      </c>
      <c r="I143" s="62"/>
      <c r="J143" s="62">
        <v>34</v>
      </c>
      <c r="K143" s="63">
        <f t="shared" si="187"/>
        <v>167846</v>
      </c>
      <c r="L143" s="64">
        <v>462259</v>
      </c>
      <c r="M143" s="62">
        <v>372705</v>
      </c>
      <c r="N143" s="62">
        <v>692728</v>
      </c>
      <c r="O143" s="62">
        <v>22614</v>
      </c>
      <c r="P143" s="62">
        <v>80454</v>
      </c>
      <c r="Q143" s="62">
        <v>385</v>
      </c>
      <c r="R143" s="62">
        <v>288109</v>
      </c>
      <c r="S143" s="62">
        <v>691</v>
      </c>
      <c r="T143" s="62"/>
      <c r="U143" s="62"/>
      <c r="V143" s="62"/>
      <c r="W143" s="62"/>
      <c r="X143" s="62">
        <v>91</v>
      </c>
      <c r="Y143" s="62"/>
      <c r="Z143" s="63">
        <f t="shared" ref="Z143:Z144" si="188">SUM(L143:X143)</f>
        <v>1920036</v>
      </c>
      <c r="AA143" s="62">
        <v>4009894</v>
      </c>
      <c r="AB143" s="62">
        <v>3203144</v>
      </c>
      <c r="AC143" s="62">
        <v>6459059</v>
      </c>
      <c r="AD143" s="62">
        <v>109098</v>
      </c>
      <c r="AE143" s="62">
        <v>186364</v>
      </c>
      <c r="AF143" s="62">
        <v>7648</v>
      </c>
      <c r="AG143" s="62">
        <v>4664313</v>
      </c>
      <c r="AH143" s="62"/>
      <c r="AI143" s="62">
        <v>19250</v>
      </c>
      <c r="AJ143" s="62">
        <v>7059</v>
      </c>
      <c r="AK143" s="62"/>
      <c r="AL143" s="63">
        <f t="shared" ref="AL143:AL144" si="189">SUM(AA143:AJ143)</f>
        <v>18665829</v>
      </c>
      <c r="AM143" s="119"/>
      <c r="AN143" s="113"/>
      <c r="AO143" s="113"/>
      <c r="AP143" s="63">
        <f t="shared" si="180"/>
        <v>0</v>
      </c>
      <c r="AQ143" s="46">
        <f t="shared" si="174"/>
        <v>20753711</v>
      </c>
      <c r="AR143" s="12"/>
      <c r="AS143" s="10"/>
      <c r="AT143" s="11" t="s">
        <v>13</v>
      </c>
      <c r="AU143" s="64">
        <f t="shared" si="162"/>
        <v>4472153</v>
      </c>
      <c r="AV143" s="62">
        <f t="shared" si="163"/>
        <v>3575849</v>
      </c>
      <c r="AW143" s="62">
        <f t="shared" si="164"/>
        <v>7151787</v>
      </c>
      <c r="AX143" s="62">
        <f t="shared" si="165"/>
        <v>266818</v>
      </c>
      <c r="AY143" s="62">
        <f t="shared" si="166"/>
        <v>131712</v>
      </c>
      <c r="AZ143" s="62">
        <f t="shared" ref="AZ143:AZ144" si="190">+Q143+AF143</f>
        <v>8033</v>
      </c>
      <c r="BA143" s="62">
        <f t="shared" si="167"/>
        <v>4952422</v>
      </c>
      <c r="BB143" s="62">
        <f t="shared" si="168"/>
        <v>691</v>
      </c>
      <c r="BC143" s="62"/>
      <c r="BD143" s="62"/>
      <c r="BE143" s="62">
        <f t="shared" ref="BE143:BE144" si="191">+V143+AI143</f>
        <v>19250</v>
      </c>
      <c r="BF143" s="62"/>
      <c r="BG143" s="62">
        <f t="shared" si="186"/>
        <v>7150</v>
      </c>
      <c r="BH143" s="62"/>
      <c r="BI143" s="63">
        <f t="shared" ref="BI143:BI144" si="192">SUM(AU143:BG143)</f>
        <v>20585865</v>
      </c>
      <c r="BJ143" s="37"/>
      <c r="BK143" s="10"/>
      <c r="BL143" s="11" t="s">
        <v>13</v>
      </c>
      <c r="BM143" s="64">
        <f t="shared" si="177"/>
        <v>4510401</v>
      </c>
      <c r="BN143" s="62">
        <f t="shared" si="178"/>
        <v>3603544</v>
      </c>
      <c r="BO143" s="62">
        <f t="shared" si="179"/>
        <v>7248644</v>
      </c>
      <c r="BP143" s="62">
        <f t="shared" si="96"/>
        <v>266852</v>
      </c>
      <c r="BQ143" s="62">
        <f t="shared" si="95"/>
        <v>136690</v>
      </c>
      <c r="BR143" s="62">
        <f t="shared" si="90"/>
        <v>8033</v>
      </c>
      <c r="BS143" s="62">
        <f t="shared" si="172"/>
        <v>4952422</v>
      </c>
      <c r="BT143" s="62">
        <f t="shared" si="150"/>
        <v>691</v>
      </c>
      <c r="BU143" s="62"/>
      <c r="BV143" s="62"/>
      <c r="BW143" s="62">
        <f t="shared" si="181"/>
        <v>19250</v>
      </c>
      <c r="BX143" s="62"/>
      <c r="BY143" s="62">
        <f t="shared" si="182"/>
        <v>7184</v>
      </c>
      <c r="BZ143" s="62"/>
      <c r="CA143" s="63">
        <f t="shared" ref="CA143:CA144" si="193">SUM(BM143:BY143)</f>
        <v>20753711</v>
      </c>
    </row>
    <row r="144" spans="1:79" ht="12.5" x14ac:dyDescent="0.25">
      <c r="A144" s="7"/>
      <c r="B144" s="10"/>
      <c r="C144" s="11" t="s">
        <v>14</v>
      </c>
      <c r="D144" s="61">
        <v>38224</v>
      </c>
      <c r="E144" s="62">
        <v>27576</v>
      </c>
      <c r="F144" s="62">
        <v>103931</v>
      </c>
      <c r="G144" s="62">
        <v>4951</v>
      </c>
      <c r="H144" s="62">
        <v>31</v>
      </c>
      <c r="I144" s="62"/>
      <c r="J144" s="62">
        <v>32</v>
      </c>
      <c r="K144" s="63">
        <f t="shared" si="187"/>
        <v>174745</v>
      </c>
      <c r="L144" s="64">
        <v>463756</v>
      </c>
      <c r="M144" s="62">
        <v>416390</v>
      </c>
      <c r="N144" s="62">
        <v>712243</v>
      </c>
      <c r="O144" s="62">
        <v>21733</v>
      </c>
      <c r="P144" s="62">
        <v>61311</v>
      </c>
      <c r="Q144" s="62">
        <v>403</v>
      </c>
      <c r="R144" s="62">
        <v>276815</v>
      </c>
      <c r="S144" s="62">
        <v>703</v>
      </c>
      <c r="T144" s="62"/>
      <c r="U144" s="62"/>
      <c r="V144" s="62"/>
      <c r="W144" s="62"/>
      <c r="X144" s="62">
        <v>113</v>
      </c>
      <c r="Y144" s="62"/>
      <c r="Z144" s="63">
        <f t="shared" si="188"/>
        <v>1953467</v>
      </c>
      <c r="AA144" s="62">
        <v>4143994</v>
      </c>
      <c r="AB144" s="62">
        <v>3443510</v>
      </c>
      <c r="AC144" s="62">
        <v>6592976</v>
      </c>
      <c r="AD144" s="62">
        <v>107263</v>
      </c>
      <c r="AE144" s="62">
        <v>202922</v>
      </c>
      <c r="AF144" s="62">
        <v>7974</v>
      </c>
      <c r="AG144" s="62">
        <v>4681123</v>
      </c>
      <c r="AH144" s="62"/>
      <c r="AI144" s="62">
        <v>23200</v>
      </c>
      <c r="AJ144" s="62">
        <v>10167</v>
      </c>
      <c r="AK144" s="62"/>
      <c r="AL144" s="63">
        <f t="shared" si="189"/>
        <v>19213129</v>
      </c>
      <c r="AM144" s="119"/>
      <c r="AN144" s="113"/>
      <c r="AO144" s="113"/>
      <c r="AP144" s="63">
        <f t="shared" si="180"/>
        <v>0</v>
      </c>
      <c r="AQ144" s="46">
        <f t="shared" si="174"/>
        <v>21341341</v>
      </c>
      <c r="AR144" s="12"/>
      <c r="AS144" s="10"/>
      <c r="AT144" s="11" t="s">
        <v>14</v>
      </c>
      <c r="AU144" s="64">
        <f t="shared" si="162"/>
        <v>4607750</v>
      </c>
      <c r="AV144" s="62">
        <f t="shared" si="163"/>
        <v>3859900</v>
      </c>
      <c r="AW144" s="62">
        <f t="shared" si="164"/>
        <v>7305219</v>
      </c>
      <c r="AX144" s="62">
        <f t="shared" si="165"/>
        <v>264233</v>
      </c>
      <c r="AY144" s="62">
        <f t="shared" si="166"/>
        <v>128996</v>
      </c>
      <c r="AZ144" s="62">
        <f t="shared" si="190"/>
        <v>8377</v>
      </c>
      <c r="BA144" s="62">
        <f t="shared" si="167"/>
        <v>4957938</v>
      </c>
      <c r="BB144" s="62">
        <f t="shared" si="168"/>
        <v>703</v>
      </c>
      <c r="BC144" s="62"/>
      <c r="BD144" s="62"/>
      <c r="BE144" s="62">
        <f t="shared" si="191"/>
        <v>23200</v>
      </c>
      <c r="BF144" s="62"/>
      <c r="BG144" s="62">
        <f t="shared" si="186"/>
        <v>10280</v>
      </c>
      <c r="BH144" s="62"/>
      <c r="BI144" s="63">
        <f t="shared" si="192"/>
        <v>21166596</v>
      </c>
      <c r="BJ144" s="37"/>
      <c r="BK144" s="10"/>
      <c r="BL144" s="11" t="s">
        <v>14</v>
      </c>
      <c r="BM144" s="64">
        <f t="shared" si="177"/>
        <v>4645974</v>
      </c>
      <c r="BN144" s="62">
        <f t="shared" si="178"/>
        <v>3887476</v>
      </c>
      <c r="BO144" s="62">
        <f t="shared" si="179"/>
        <v>7409150</v>
      </c>
      <c r="BP144" s="62">
        <f t="shared" si="96"/>
        <v>264264</v>
      </c>
      <c r="BQ144" s="62">
        <f t="shared" si="95"/>
        <v>133947</v>
      </c>
      <c r="BR144" s="62">
        <f t="shared" si="90"/>
        <v>8377</v>
      </c>
      <c r="BS144" s="62">
        <f t="shared" si="172"/>
        <v>4957938</v>
      </c>
      <c r="BT144" s="62">
        <f t="shared" si="150"/>
        <v>703</v>
      </c>
      <c r="BU144" s="62"/>
      <c r="BV144" s="62"/>
      <c r="BW144" s="62">
        <f t="shared" si="181"/>
        <v>23200</v>
      </c>
      <c r="BX144" s="62"/>
      <c r="BY144" s="62">
        <f t="shared" si="182"/>
        <v>10312</v>
      </c>
      <c r="BZ144" s="62"/>
      <c r="CA144" s="63">
        <f t="shared" si="193"/>
        <v>21341341</v>
      </c>
    </row>
    <row r="145" spans="1:79" ht="12.5" x14ac:dyDescent="0.25">
      <c r="A145" s="7"/>
      <c r="B145" s="11"/>
      <c r="C145" s="11" t="s">
        <v>15</v>
      </c>
      <c r="D145" s="61">
        <v>36042</v>
      </c>
      <c r="E145" s="62">
        <v>27637</v>
      </c>
      <c r="F145" s="62">
        <v>102539</v>
      </c>
      <c r="G145" s="62">
        <v>4862</v>
      </c>
      <c r="H145" s="62">
        <v>30</v>
      </c>
      <c r="I145" s="62"/>
      <c r="J145" s="62">
        <v>35</v>
      </c>
      <c r="K145" s="63">
        <f t="shared" ref="K145:K156" si="194">SUM(D145:J145)</f>
        <v>171145</v>
      </c>
      <c r="L145" s="64">
        <v>442431</v>
      </c>
      <c r="M145" s="62">
        <v>376570</v>
      </c>
      <c r="N145" s="62">
        <v>698599</v>
      </c>
      <c r="O145" s="62">
        <v>21032</v>
      </c>
      <c r="P145" s="62">
        <v>61030</v>
      </c>
      <c r="Q145" s="62">
        <v>378</v>
      </c>
      <c r="R145" s="62">
        <v>267239</v>
      </c>
      <c r="S145" s="62">
        <v>658</v>
      </c>
      <c r="T145" s="62"/>
      <c r="U145" s="62"/>
      <c r="V145" s="62"/>
      <c r="W145" s="62"/>
      <c r="X145" s="62">
        <v>140</v>
      </c>
      <c r="Y145" s="62"/>
      <c r="Z145" s="63">
        <f>SUM(L145:X145)</f>
        <v>1868077</v>
      </c>
      <c r="AA145" s="62">
        <v>4172963</v>
      </c>
      <c r="AB145" s="62">
        <v>3445720</v>
      </c>
      <c r="AC145" s="62">
        <v>6597189</v>
      </c>
      <c r="AD145" s="62">
        <v>104633</v>
      </c>
      <c r="AE145" s="62">
        <v>201004</v>
      </c>
      <c r="AF145" s="62">
        <v>7340</v>
      </c>
      <c r="AG145" s="62">
        <v>4761548</v>
      </c>
      <c r="AH145" s="62"/>
      <c r="AI145" s="62">
        <v>21270</v>
      </c>
      <c r="AJ145" s="62">
        <v>11581</v>
      </c>
      <c r="AK145" s="62"/>
      <c r="AL145" s="63">
        <f>SUM(AA145:AJ145)</f>
        <v>19323248</v>
      </c>
      <c r="AM145" s="119"/>
      <c r="AN145" s="113"/>
      <c r="AO145" s="113"/>
      <c r="AP145" s="63">
        <f t="shared" si="180"/>
        <v>0</v>
      </c>
      <c r="AQ145" s="46">
        <f t="shared" si="174"/>
        <v>21362470</v>
      </c>
      <c r="AR145" s="12"/>
      <c r="AS145" s="11"/>
      <c r="AT145" s="11" t="s">
        <v>15</v>
      </c>
      <c r="AU145" s="64">
        <f t="shared" ref="AU145:AU153" si="195">+L145+AA145</f>
        <v>4615394</v>
      </c>
      <c r="AV145" s="62">
        <f t="shared" ref="AV145:AV156" si="196">+M145+AB145</f>
        <v>3822290</v>
      </c>
      <c r="AW145" s="62">
        <f t="shared" ref="AW145:AW152" si="197">+N145+AC145</f>
        <v>7295788</v>
      </c>
      <c r="AX145" s="62">
        <f t="shared" ref="AX145:AX156" si="198">+P145+AE145</f>
        <v>262034</v>
      </c>
      <c r="AY145" s="62">
        <f t="shared" ref="AY145:AY156" si="199">+O145+AD145</f>
        <v>125665</v>
      </c>
      <c r="AZ145" s="62">
        <f>+Q145+AF145</f>
        <v>7718</v>
      </c>
      <c r="BA145" s="62">
        <f t="shared" ref="BA145:BA153" si="200">+R145+AG145</f>
        <v>5028787</v>
      </c>
      <c r="BB145" s="62">
        <f t="shared" ref="BB145:BB156" si="201">+S145</f>
        <v>658</v>
      </c>
      <c r="BC145" s="62"/>
      <c r="BD145" s="62"/>
      <c r="BE145" s="62">
        <f>+V145+AI145</f>
        <v>21270</v>
      </c>
      <c r="BF145" s="62"/>
      <c r="BG145" s="62">
        <f t="shared" ref="BG145:BG156" si="202">+X145+AJ145</f>
        <v>11721</v>
      </c>
      <c r="BH145" s="62"/>
      <c r="BI145" s="63">
        <f>SUM(AU145:BG145)</f>
        <v>21191325</v>
      </c>
      <c r="BJ145" s="37"/>
      <c r="BK145" s="11"/>
      <c r="BL145" s="11" t="s">
        <v>15</v>
      </c>
      <c r="BM145" s="64">
        <f t="shared" si="177"/>
        <v>4651436</v>
      </c>
      <c r="BN145" s="62">
        <f t="shared" si="178"/>
        <v>3849927</v>
      </c>
      <c r="BO145" s="62">
        <f t="shared" si="179"/>
        <v>7398327</v>
      </c>
      <c r="BP145" s="62">
        <f t="shared" si="96"/>
        <v>262064</v>
      </c>
      <c r="BQ145" s="62">
        <f t="shared" si="95"/>
        <v>130527</v>
      </c>
      <c r="BR145" s="62">
        <f t="shared" si="90"/>
        <v>7718</v>
      </c>
      <c r="BS145" s="62">
        <f t="shared" si="172"/>
        <v>5028787</v>
      </c>
      <c r="BT145" s="62">
        <f t="shared" si="150"/>
        <v>658</v>
      </c>
      <c r="BU145" s="62"/>
      <c r="BV145" s="62"/>
      <c r="BW145" s="62">
        <f t="shared" si="181"/>
        <v>21270</v>
      </c>
      <c r="BX145" s="62"/>
      <c r="BY145" s="62">
        <f t="shared" si="182"/>
        <v>11756</v>
      </c>
      <c r="BZ145" s="62"/>
      <c r="CA145" s="63">
        <f>SUM(BM145:BY145)</f>
        <v>21362470</v>
      </c>
    </row>
    <row r="146" spans="1:79" ht="12.5" x14ac:dyDescent="0.25">
      <c r="A146" s="7"/>
      <c r="B146" s="10"/>
      <c r="C146" s="11" t="s">
        <v>16</v>
      </c>
      <c r="D146" s="61">
        <v>34730</v>
      </c>
      <c r="E146" s="62">
        <v>29012</v>
      </c>
      <c r="F146" s="62">
        <v>101215</v>
      </c>
      <c r="G146" s="62">
        <v>4765</v>
      </c>
      <c r="H146" s="62">
        <v>26</v>
      </c>
      <c r="I146" s="62"/>
      <c r="J146" s="62">
        <v>31</v>
      </c>
      <c r="K146" s="63">
        <f t="shared" si="194"/>
        <v>169779</v>
      </c>
      <c r="L146" s="64">
        <v>431788</v>
      </c>
      <c r="M146" s="62">
        <v>398605</v>
      </c>
      <c r="N146" s="62">
        <v>695505</v>
      </c>
      <c r="O146" s="62">
        <v>20288</v>
      </c>
      <c r="P146" s="62">
        <v>57049</v>
      </c>
      <c r="Q146" s="62">
        <v>367</v>
      </c>
      <c r="R146" s="62">
        <v>255778</v>
      </c>
      <c r="S146" s="62">
        <v>639</v>
      </c>
      <c r="T146" s="62"/>
      <c r="U146" s="62"/>
      <c r="V146" s="62"/>
      <c r="W146" s="62"/>
      <c r="X146" s="62">
        <v>123</v>
      </c>
      <c r="Y146" s="62"/>
      <c r="Z146" s="63">
        <f t="shared" ref="Z146:Z147" si="203">SUM(L146:X146)</f>
        <v>1860142</v>
      </c>
      <c r="AA146" s="62">
        <v>4223309</v>
      </c>
      <c r="AB146" s="62">
        <v>3512992</v>
      </c>
      <c r="AC146" s="62">
        <v>6760109</v>
      </c>
      <c r="AD146" s="62">
        <v>103087</v>
      </c>
      <c r="AE146" s="62">
        <v>204279</v>
      </c>
      <c r="AF146" s="62">
        <v>7357</v>
      </c>
      <c r="AG146" s="62">
        <v>4829756</v>
      </c>
      <c r="AH146" s="62"/>
      <c r="AI146" s="62">
        <v>20995</v>
      </c>
      <c r="AJ146" s="62">
        <v>14039</v>
      </c>
      <c r="AK146" s="62"/>
      <c r="AL146" s="63">
        <f t="shared" ref="AL146:AL147" si="204">SUM(AA146:AJ146)</f>
        <v>19675923</v>
      </c>
      <c r="AM146" s="119"/>
      <c r="AN146" s="113"/>
      <c r="AO146" s="113"/>
      <c r="AP146" s="63">
        <f t="shared" si="180"/>
        <v>0</v>
      </c>
      <c r="AQ146" s="46">
        <f t="shared" si="174"/>
        <v>21705844</v>
      </c>
      <c r="AR146" s="12"/>
      <c r="AS146" s="10"/>
      <c r="AT146" s="11" t="s">
        <v>16</v>
      </c>
      <c r="AU146" s="64">
        <f t="shared" si="195"/>
        <v>4655097</v>
      </c>
      <c r="AV146" s="62">
        <f t="shared" si="196"/>
        <v>3911597</v>
      </c>
      <c r="AW146" s="62">
        <f t="shared" si="197"/>
        <v>7455614</v>
      </c>
      <c r="AX146" s="62">
        <f t="shared" si="198"/>
        <v>261328</v>
      </c>
      <c r="AY146" s="62">
        <f t="shared" si="199"/>
        <v>123375</v>
      </c>
      <c r="AZ146" s="62">
        <f t="shared" ref="AZ146:AZ147" si="205">+Q146+AF146</f>
        <v>7724</v>
      </c>
      <c r="BA146" s="62">
        <f t="shared" si="200"/>
        <v>5085534</v>
      </c>
      <c r="BB146" s="62">
        <f t="shared" si="201"/>
        <v>639</v>
      </c>
      <c r="BC146" s="62"/>
      <c r="BD146" s="62"/>
      <c r="BE146" s="62">
        <f t="shared" ref="BE146:BE147" si="206">+V146+AI146</f>
        <v>20995</v>
      </c>
      <c r="BF146" s="62"/>
      <c r="BG146" s="62">
        <f t="shared" si="202"/>
        <v>14162</v>
      </c>
      <c r="BH146" s="62"/>
      <c r="BI146" s="63">
        <f t="shared" ref="BI146:BI147" si="207">SUM(AU146:BG146)</f>
        <v>21536065</v>
      </c>
      <c r="BJ146" s="37"/>
      <c r="BK146" s="10"/>
      <c r="BL146" s="11" t="s">
        <v>16</v>
      </c>
      <c r="BM146" s="64">
        <f t="shared" si="177"/>
        <v>4689827</v>
      </c>
      <c r="BN146" s="62">
        <f t="shared" si="178"/>
        <v>3940609</v>
      </c>
      <c r="BO146" s="62">
        <f t="shared" si="179"/>
        <v>7556829</v>
      </c>
      <c r="BP146" s="62">
        <f t="shared" si="96"/>
        <v>261354</v>
      </c>
      <c r="BQ146" s="62">
        <f t="shared" si="95"/>
        <v>128140</v>
      </c>
      <c r="BR146" s="62">
        <f t="shared" si="90"/>
        <v>7724</v>
      </c>
      <c r="BS146" s="62">
        <f t="shared" si="172"/>
        <v>5085534</v>
      </c>
      <c r="BT146" s="62">
        <f t="shared" si="150"/>
        <v>639</v>
      </c>
      <c r="BU146" s="62"/>
      <c r="BV146" s="62"/>
      <c r="BW146" s="62">
        <f t="shared" si="181"/>
        <v>20995</v>
      </c>
      <c r="BX146" s="62"/>
      <c r="BY146" s="62">
        <f t="shared" si="182"/>
        <v>14193</v>
      </c>
      <c r="BZ146" s="62"/>
      <c r="CA146" s="63">
        <f t="shared" ref="CA146:CA147" si="208">SUM(BM146:BY146)</f>
        <v>21705844</v>
      </c>
    </row>
    <row r="147" spans="1:79" ht="12.5" x14ac:dyDescent="0.25">
      <c r="A147" s="7"/>
      <c r="B147" s="10"/>
      <c r="C147" s="11" t="s">
        <v>17</v>
      </c>
      <c r="D147" s="61">
        <v>32772</v>
      </c>
      <c r="E147" s="62">
        <v>28600</v>
      </c>
      <c r="F147" s="62">
        <v>92883</v>
      </c>
      <c r="G147" s="62">
        <v>4606</v>
      </c>
      <c r="H147" s="62">
        <v>25</v>
      </c>
      <c r="I147" s="62"/>
      <c r="J147" s="62">
        <v>81</v>
      </c>
      <c r="K147" s="63">
        <f t="shared" si="194"/>
        <v>158967</v>
      </c>
      <c r="L147" s="64">
        <v>418170</v>
      </c>
      <c r="M147" s="62">
        <v>402887</v>
      </c>
      <c r="N147" s="62">
        <v>692168</v>
      </c>
      <c r="O147" s="62">
        <v>19380</v>
      </c>
      <c r="P147" s="62">
        <v>39244</v>
      </c>
      <c r="Q147" s="62">
        <v>339</v>
      </c>
      <c r="R147" s="62">
        <v>254735</v>
      </c>
      <c r="S147" s="62">
        <v>624</v>
      </c>
      <c r="T147" s="62"/>
      <c r="U147" s="62"/>
      <c r="V147" s="62"/>
      <c r="W147" s="62"/>
      <c r="X147" s="62">
        <v>82</v>
      </c>
      <c r="Y147" s="62"/>
      <c r="Z147" s="63">
        <f t="shared" si="203"/>
        <v>1827629</v>
      </c>
      <c r="AA147" s="62">
        <v>4247445</v>
      </c>
      <c r="AB147" s="62">
        <v>3578221</v>
      </c>
      <c r="AC147" s="62">
        <v>6838694</v>
      </c>
      <c r="AD147" s="62">
        <v>101117</v>
      </c>
      <c r="AE147" s="62">
        <v>219437</v>
      </c>
      <c r="AF147" s="62">
        <v>7245</v>
      </c>
      <c r="AG147" s="62">
        <v>4864155</v>
      </c>
      <c r="AH147" s="62"/>
      <c r="AI147" s="62">
        <v>21550</v>
      </c>
      <c r="AJ147" s="62">
        <v>16899</v>
      </c>
      <c r="AK147" s="62"/>
      <c r="AL147" s="63">
        <f t="shared" si="204"/>
        <v>19894763</v>
      </c>
      <c r="AM147" s="119"/>
      <c r="AN147" s="113"/>
      <c r="AO147" s="113"/>
      <c r="AP147" s="63">
        <f t="shared" si="180"/>
        <v>0</v>
      </c>
      <c r="AQ147" s="46">
        <f t="shared" si="174"/>
        <v>21881359</v>
      </c>
      <c r="AR147" s="12"/>
      <c r="AS147" s="10"/>
      <c r="AT147" s="11" t="s">
        <v>17</v>
      </c>
      <c r="AU147" s="64">
        <f t="shared" si="195"/>
        <v>4665615</v>
      </c>
      <c r="AV147" s="62">
        <f t="shared" si="196"/>
        <v>3981108</v>
      </c>
      <c r="AW147" s="62">
        <f t="shared" si="197"/>
        <v>7530862</v>
      </c>
      <c r="AX147" s="62">
        <f t="shared" si="198"/>
        <v>258681</v>
      </c>
      <c r="AY147" s="62">
        <f t="shared" si="199"/>
        <v>120497</v>
      </c>
      <c r="AZ147" s="62">
        <f t="shared" si="205"/>
        <v>7584</v>
      </c>
      <c r="BA147" s="62">
        <f t="shared" si="200"/>
        <v>5118890</v>
      </c>
      <c r="BB147" s="62">
        <f t="shared" si="201"/>
        <v>624</v>
      </c>
      <c r="BC147" s="62"/>
      <c r="BD147" s="62"/>
      <c r="BE147" s="62">
        <f t="shared" si="206"/>
        <v>21550</v>
      </c>
      <c r="BF147" s="62"/>
      <c r="BG147" s="62">
        <f t="shared" si="202"/>
        <v>16981</v>
      </c>
      <c r="BH147" s="62"/>
      <c r="BI147" s="63">
        <f t="shared" si="207"/>
        <v>21722392</v>
      </c>
      <c r="BJ147" s="37"/>
      <c r="BK147" s="10"/>
      <c r="BL147" s="11" t="s">
        <v>17</v>
      </c>
      <c r="BM147" s="64">
        <f t="shared" si="177"/>
        <v>4698387</v>
      </c>
      <c r="BN147" s="62">
        <f t="shared" si="178"/>
        <v>4009708</v>
      </c>
      <c r="BO147" s="62">
        <f t="shared" si="179"/>
        <v>7623745</v>
      </c>
      <c r="BP147" s="62">
        <f t="shared" si="96"/>
        <v>258706</v>
      </c>
      <c r="BQ147" s="62">
        <f t="shared" si="95"/>
        <v>125103</v>
      </c>
      <c r="BR147" s="62">
        <f t="shared" si="90"/>
        <v>7584</v>
      </c>
      <c r="BS147" s="62">
        <f t="shared" si="172"/>
        <v>5118890</v>
      </c>
      <c r="BT147" s="62">
        <f t="shared" si="150"/>
        <v>624</v>
      </c>
      <c r="BU147" s="62"/>
      <c r="BV147" s="62"/>
      <c r="BW147" s="62">
        <f t="shared" si="181"/>
        <v>21550</v>
      </c>
      <c r="BX147" s="62"/>
      <c r="BY147" s="62">
        <f t="shared" si="182"/>
        <v>17062</v>
      </c>
      <c r="BZ147" s="62"/>
      <c r="CA147" s="63">
        <f t="shared" si="208"/>
        <v>21881359</v>
      </c>
    </row>
    <row r="148" spans="1:79" ht="12.5" x14ac:dyDescent="0.25">
      <c r="A148" s="7"/>
      <c r="B148" s="11"/>
      <c r="C148" s="11" t="s">
        <v>18</v>
      </c>
      <c r="D148" s="61">
        <v>32217</v>
      </c>
      <c r="E148" s="62">
        <v>28579</v>
      </c>
      <c r="F148" s="62">
        <v>89658</v>
      </c>
      <c r="G148" s="62">
        <v>4554</v>
      </c>
      <c r="H148" s="62">
        <v>17</v>
      </c>
      <c r="I148" s="62"/>
      <c r="J148" s="62">
        <v>74</v>
      </c>
      <c r="K148" s="63">
        <f t="shared" si="194"/>
        <v>155099</v>
      </c>
      <c r="L148" s="64">
        <v>405771</v>
      </c>
      <c r="M148" s="62">
        <v>408723</v>
      </c>
      <c r="N148" s="62">
        <v>687996</v>
      </c>
      <c r="O148" s="62">
        <v>18604</v>
      </c>
      <c r="P148" s="62">
        <v>29635</v>
      </c>
      <c r="Q148" s="62">
        <v>356</v>
      </c>
      <c r="R148" s="62">
        <v>243103</v>
      </c>
      <c r="S148" s="62">
        <v>654</v>
      </c>
      <c r="T148" s="62"/>
      <c r="U148" s="62"/>
      <c r="V148" s="62"/>
      <c r="W148" s="62"/>
      <c r="X148" s="62">
        <v>72</v>
      </c>
      <c r="Y148" s="62"/>
      <c r="Z148" s="63">
        <f>SUM(L148:X148)</f>
        <v>1794914</v>
      </c>
      <c r="AA148" s="62">
        <v>4316953</v>
      </c>
      <c r="AB148" s="62">
        <v>3624314</v>
      </c>
      <c r="AC148" s="62">
        <v>6933235</v>
      </c>
      <c r="AD148" s="62">
        <v>99270</v>
      </c>
      <c r="AE148" s="62">
        <v>223221</v>
      </c>
      <c r="AF148" s="62">
        <v>7102</v>
      </c>
      <c r="AG148" s="62">
        <v>4946153</v>
      </c>
      <c r="AH148" s="62"/>
      <c r="AI148" s="62">
        <v>21100</v>
      </c>
      <c r="AJ148" s="62">
        <v>21643</v>
      </c>
      <c r="AK148" s="62"/>
      <c r="AL148" s="63">
        <f>SUM(AA148:AJ148)</f>
        <v>20192991</v>
      </c>
      <c r="AM148" s="119"/>
      <c r="AN148" s="113"/>
      <c r="AO148" s="113"/>
      <c r="AP148" s="63">
        <f t="shared" si="180"/>
        <v>0</v>
      </c>
      <c r="AQ148" s="46">
        <f t="shared" si="174"/>
        <v>22143004</v>
      </c>
      <c r="AR148" s="12"/>
      <c r="AS148" s="11"/>
      <c r="AT148" s="11" t="s">
        <v>18</v>
      </c>
      <c r="AU148" s="64">
        <f t="shared" si="195"/>
        <v>4722724</v>
      </c>
      <c r="AV148" s="62">
        <f t="shared" si="196"/>
        <v>4033037</v>
      </c>
      <c r="AW148" s="62">
        <f t="shared" si="197"/>
        <v>7621231</v>
      </c>
      <c r="AX148" s="62">
        <f t="shared" si="198"/>
        <v>252856</v>
      </c>
      <c r="AY148" s="62">
        <f t="shared" si="199"/>
        <v>117874</v>
      </c>
      <c r="AZ148" s="62">
        <f>+Q148+AF148</f>
        <v>7458</v>
      </c>
      <c r="BA148" s="62">
        <f t="shared" si="200"/>
        <v>5189256</v>
      </c>
      <c r="BB148" s="62">
        <f t="shared" si="201"/>
        <v>654</v>
      </c>
      <c r="BC148" s="62"/>
      <c r="BD148" s="62"/>
      <c r="BE148" s="62">
        <f>+V148+AI148</f>
        <v>21100</v>
      </c>
      <c r="BF148" s="62"/>
      <c r="BG148" s="62">
        <f t="shared" si="202"/>
        <v>21715</v>
      </c>
      <c r="BH148" s="62"/>
      <c r="BI148" s="63">
        <f>SUM(AU148:BG148)</f>
        <v>21987905</v>
      </c>
      <c r="BJ148" s="37"/>
      <c r="BK148" s="11"/>
      <c r="BL148" s="11" t="s">
        <v>18</v>
      </c>
      <c r="BM148" s="64">
        <f t="shared" si="177"/>
        <v>4754941</v>
      </c>
      <c r="BN148" s="62">
        <f t="shared" si="178"/>
        <v>4061616</v>
      </c>
      <c r="BO148" s="62">
        <f t="shared" si="179"/>
        <v>7710889</v>
      </c>
      <c r="BP148" s="62">
        <f t="shared" si="96"/>
        <v>252873</v>
      </c>
      <c r="BQ148" s="62">
        <f t="shared" si="95"/>
        <v>122428</v>
      </c>
      <c r="BR148" s="62">
        <f t="shared" si="90"/>
        <v>7458</v>
      </c>
      <c r="BS148" s="62">
        <f t="shared" si="172"/>
        <v>5189256</v>
      </c>
      <c r="BT148" s="62">
        <f t="shared" si="150"/>
        <v>654</v>
      </c>
      <c r="BU148" s="62"/>
      <c r="BV148" s="62"/>
      <c r="BW148" s="62">
        <f t="shared" si="181"/>
        <v>21100</v>
      </c>
      <c r="BX148" s="62"/>
      <c r="BY148" s="62">
        <f t="shared" si="182"/>
        <v>21789</v>
      </c>
      <c r="BZ148" s="62"/>
      <c r="CA148" s="63">
        <f>SUM(BM148:BY148)</f>
        <v>22143004</v>
      </c>
    </row>
    <row r="149" spans="1:79" ht="12.5" x14ac:dyDescent="0.25">
      <c r="A149" s="7"/>
      <c r="B149" s="10"/>
      <c r="C149" s="11" t="s">
        <v>19</v>
      </c>
      <c r="D149" s="61">
        <v>31004</v>
      </c>
      <c r="E149" s="62">
        <v>28274</v>
      </c>
      <c r="F149" s="62">
        <v>86372</v>
      </c>
      <c r="G149" s="62">
        <v>4409</v>
      </c>
      <c r="H149" s="62">
        <v>5</v>
      </c>
      <c r="I149" s="62"/>
      <c r="J149" s="62">
        <v>42</v>
      </c>
      <c r="K149" s="63">
        <f t="shared" si="194"/>
        <v>150106</v>
      </c>
      <c r="L149" s="64">
        <v>394405</v>
      </c>
      <c r="M149" s="62">
        <v>402309</v>
      </c>
      <c r="N149" s="62">
        <v>684553</v>
      </c>
      <c r="O149" s="62">
        <v>18063</v>
      </c>
      <c r="P149" s="62">
        <v>17270</v>
      </c>
      <c r="Q149" s="62">
        <v>365</v>
      </c>
      <c r="R149" s="62">
        <v>237947</v>
      </c>
      <c r="S149" s="62">
        <v>643</v>
      </c>
      <c r="T149" s="62"/>
      <c r="U149" s="62"/>
      <c r="V149" s="62"/>
      <c r="W149" s="62"/>
      <c r="X149" s="62">
        <v>165</v>
      </c>
      <c r="Y149" s="62"/>
      <c r="Z149" s="63">
        <f t="shared" ref="Z149:Z150" si="209">SUM(L149:X149)</f>
        <v>1755720</v>
      </c>
      <c r="AA149" s="62">
        <v>4359781</v>
      </c>
      <c r="AB149" s="62">
        <v>3660797</v>
      </c>
      <c r="AC149" s="62">
        <v>7016421</v>
      </c>
      <c r="AD149" s="62">
        <v>96696</v>
      </c>
      <c r="AE149" s="62">
        <v>234287</v>
      </c>
      <c r="AF149" s="62">
        <v>7063</v>
      </c>
      <c r="AG149" s="62">
        <v>5020403</v>
      </c>
      <c r="AH149" s="62"/>
      <c r="AI149" s="62">
        <v>21500</v>
      </c>
      <c r="AJ149" s="62">
        <v>25206</v>
      </c>
      <c r="AK149" s="62"/>
      <c r="AL149" s="63">
        <f t="shared" ref="AL149:AL150" si="210">SUM(AA149:AJ149)</f>
        <v>20442154</v>
      </c>
      <c r="AM149" s="119"/>
      <c r="AN149" s="113"/>
      <c r="AO149" s="113"/>
      <c r="AP149" s="63">
        <f t="shared" si="180"/>
        <v>0</v>
      </c>
      <c r="AQ149" s="46">
        <f t="shared" si="174"/>
        <v>22347980</v>
      </c>
      <c r="AR149" s="12"/>
      <c r="AS149" s="10"/>
      <c r="AT149" s="11" t="s">
        <v>19</v>
      </c>
      <c r="AU149" s="64">
        <f t="shared" si="195"/>
        <v>4754186</v>
      </c>
      <c r="AV149" s="62">
        <f t="shared" si="196"/>
        <v>4063106</v>
      </c>
      <c r="AW149" s="62">
        <f t="shared" si="197"/>
        <v>7700974</v>
      </c>
      <c r="AX149" s="62">
        <f t="shared" si="198"/>
        <v>251557</v>
      </c>
      <c r="AY149" s="62">
        <f t="shared" si="199"/>
        <v>114759</v>
      </c>
      <c r="AZ149" s="62">
        <f t="shared" ref="AZ149:AZ150" si="211">+Q149+AF149</f>
        <v>7428</v>
      </c>
      <c r="BA149" s="62">
        <f t="shared" si="200"/>
        <v>5258350</v>
      </c>
      <c r="BB149" s="62">
        <f t="shared" si="201"/>
        <v>643</v>
      </c>
      <c r="BC149" s="62"/>
      <c r="BD149" s="62"/>
      <c r="BE149" s="62">
        <f t="shared" ref="BE149:BE150" si="212">+V149+AI149</f>
        <v>21500</v>
      </c>
      <c r="BF149" s="62"/>
      <c r="BG149" s="62">
        <f t="shared" si="202"/>
        <v>25371</v>
      </c>
      <c r="BH149" s="62"/>
      <c r="BI149" s="63">
        <f t="shared" ref="BI149:BI150" si="213">SUM(AU149:BG149)</f>
        <v>22197874</v>
      </c>
      <c r="BJ149" s="37"/>
      <c r="BK149" s="10"/>
      <c r="BL149" s="11" t="s">
        <v>19</v>
      </c>
      <c r="BM149" s="64">
        <f t="shared" si="177"/>
        <v>4785190</v>
      </c>
      <c r="BN149" s="62">
        <f t="shared" si="178"/>
        <v>4091380</v>
      </c>
      <c r="BO149" s="62">
        <f t="shared" si="179"/>
        <v>7787346</v>
      </c>
      <c r="BP149" s="62">
        <f t="shared" si="96"/>
        <v>251562</v>
      </c>
      <c r="BQ149" s="62">
        <f t="shared" si="95"/>
        <v>119168</v>
      </c>
      <c r="BR149" s="62">
        <f t="shared" si="90"/>
        <v>7428</v>
      </c>
      <c r="BS149" s="62">
        <f t="shared" si="172"/>
        <v>5258350</v>
      </c>
      <c r="BT149" s="62">
        <f t="shared" si="150"/>
        <v>643</v>
      </c>
      <c r="BU149" s="62"/>
      <c r="BV149" s="62"/>
      <c r="BW149" s="62">
        <f t="shared" si="181"/>
        <v>21500</v>
      </c>
      <c r="BX149" s="62"/>
      <c r="BY149" s="62">
        <f t="shared" si="182"/>
        <v>25413</v>
      </c>
      <c r="BZ149" s="62"/>
      <c r="CA149" s="63">
        <f t="shared" ref="CA149:CA150" si="214">SUM(BM149:BY149)</f>
        <v>22347980</v>
      </c>
    </row>
    <row r="150" spans="1:79" ht="12.5" x14ac:dyDescent="0.25">
      <c r="A150" s="7"/>
      <c r="B150" s="10"/>
      <c r="C150" s="11" t="s">
        <v>20</v>
      </c>
      <c r="D150" s="61">
        <v>30412</v>
      </c>
      <c r="E150" s="62">
        <v>27916</v>
      </c>
      <c r="F150" s="62">
        <v>83959</v>
      </c>
      <c r="G150" s="62">
        <v>4346</v>
      </c>
      <c r="H150" s="62">
        <v>3</v>
      </c>
      <c r="I150" s="62"/>
      <c r="J150" s="62">
        <v>71</v>
      </c>
      <c r="K150" s="63">
        <f t="shared" si="194"/>
        <v>146707</v>
      </c>
      <c r="L150" s="64">
        <v>383395</v>
      </c>
      <c r="M150" s="62">
        <v>395422</v>
      </c>
      <c r="N150" s="62">
        <v>673589</v>
      </c>
      <c r="O150" s="62">
        <v>17509</v>
      </c>
      <c r="P150" s="62">
        <v>8527</v>
      </c>
      <c r="Q150" s="62">
        <v>313</v>
      </c>
      <c r="R150" s="62">
        <v>235091</v>
      </c>
      <c r="S150" s="62"/>
      <c r="T150" s="62"/>
      <c r="U150" s="62"/>
      <c r="V150" s="62"/>
      <c r="W150" s="62"/>
      <c r="X150" s="62">
        <v>292</v>
      </c>
      <c r="Y150" s="62"/>
      <c r="Z150" s="63">
        <f t="shared" si="209"/>
        <v>1714138</v>
      </c>
      <c r="AA150" s="62">
        <v>4352952</v>
      </c>
      <c r="AB150" s="62">
        <v>3709056</v>
      </c>
      <c r="AC150" s="62">
        <v>7020784</v>
      </c>
      <c r="AD150" s="62">
        <v>94195</v>
      </c>
      <c r="AE150" s="62">
        <v>245425</v>
      </c>
      <c r="AF150" s="62">
        <v>7001</v>
      </c>
      <c r="AG150" s="62">
        <v>5058479</v>
      </c>
      <c r="AH150" s="62"/>
      <c r="AI150" s="62">
        <v>21351</v>
      </c>
      <c r="AJ150" s="62">
        <v>27393</v>
      </c>
      <c r="AK150" s="62"/>
      <c r="AL150" s="63">
        <f t="shared" si="210"/>
        <v>20536636</v>
      </c>
      <c r="AM150" s="119"/>
      <c r="AN150" s="113"/>
      <c r="AO150" s="113"/>
      <c r="AP150" s="63">
        <f t="shared" si="180"/>
        <v>0</v>
      </c>
      <c r="AQ150" s="46">
        <f t="shared" si="174"/>
        <v>22397481</v>
      </c>
      <c r="AR150" s="12"/>
      <c r="AS150" s="10"/>
      <c r="AT150" s="11" t="s">
        <v>20</v>
      </c>
      <c r="AU150" s="64">
        <f t="shared" si="195"/>
        <v>4736347</v>
      </c>
      <c r="AV150" s="62">
        <f t="shared" si="196"/>
        <v>4104478</v>
      </c>
      <c r="AW150" s="62">
        <f t="shared" si="197"/>
        <v>7694373</v>
      </c>
      <c r="AX150" s="62">
        <f t="shared" si="198"/>
        <v>253952</v>
      </c>
      <c r="AY150" s="62">
        <f t="shared" si="199"/>
        <v>111704</v>
      </c>
      <c r="AZ150" s="62">
        <f t="shared" si="211"/>
        <v>7314</v>
      </c>
      <c r="BA150" s="62">
        <f t="shared" si="200"/>
        <v>5293570</v>
      </c>
      <c r="BB150" s="62">
        <f t="shared" si="201"/>
        <v>0</v>
      </c>
      <c r="BC150" s="62"/>
      <c r="BD150" s="62"/>
      <c r="BE150" s="62">
        <f t="shared" si="212"/>
        <v>21351</v>
      </c>
      <c r="BF150" s="62"/>
      <c r="BG150" s="62">
        <f t="shared" si="202"/>
        <v>27685</v>
      </c>
      <c r="BH150" s="62"/>
      <c r="BI150" s="63">
        <f t="shared" si="213"/>
        <v>22250774</v>
      </c>
      <c r="BJ150" s="37"/>
      <c r="BK150" s="10"/>
      <c r="BL150" s="11" t="s">
        <v>20</v>
      </c>
      <c r="BM150" s="64">
        <f t="shared" si="177"/>
        <v>4766759</v>
      </c>
      <c r="BN150" s="62">
        <f t="shared" si="178"/>
        <v>4132394</v>
      </c>
      <c r="BO150" s="62">
        <f t="shared" si="179"/>
        <v>7778332</v>
      </c>
      <c r="BP150" s="62">
        <f t="shared" si="96"/>
        <v>253955</v>
      </c>
      <c r="BQ150" s="62">
        <f t="shared" si="95"/>
        <v>116050</v>
      </c>
      <c r="BR150" s="62">
        <f t="shared" si="90"/>
        <v>7314</v>
      </c>
      <c r="BS150" s="62">
        <f t="shared" si="172"/>
        <v>5293570</v>
      </c>
      <c r="BT150" s="62">
        <f t="shared" si="150"/>
        <v>0</v>
      </c>
      <c r="BU150" s="62"/>
      <c r="BV150" s="62"/>
      <c r="BW150" s="62">
        <f t="shared" si="181"/>
        <v>21351</v>
      </c>
      <c r="BX150" s="62"/>
      <c r="BY150" s="62">
        <f t="shared" si="182"/>
        <v>27756</v>
      </c>
      <c r="BZ150" s="62"/>
      <c r="CA150" s="63">
        <f t="shared" si="214"/>
        <v>22397481</v>
      </c>
    </row>
    <row r="151" spans="1:79" ht="12.5" x14ac:dyDescent="0.25">
      <c r="A151" s="7"/>
      <c r="B151" s="11"/>
      <c r="C151" s="11" t="s">
        <v>21</v>
      </c>
      <c r="D151" s="61">
        <v>30012</v>
      </c>
      <c r="E151" s="62">
        <v>31468</v>
      </c>
      <c r="F151" s="62">
        <v>81318</v>
      </c>
      <c r="G151" s="62">
        <v>4219</v>
      </c>
      <c r="H151" s="62">
        <v>4</v>
      </c>
      <c r="I151" s="62"/>
      <c r="J151" s="62">
        <v>72</v>
      </c>
      <c r="K151" s="63">
        <f t="shared" si="194"/>
        <v>147093</v>
      </c>
      <c r="L151" s="64">
        <v>370180</v>
      </c>
      <c r="M151" s="62">
        <v>397601</v>
      </c>
      <c r="N151" s="62">
        <v>679328</v>
      </c>
      <c r="O151" s="62">
        <v>16885</v>
      </c>
      <c r="P151" s="62">
        <v>7010</v>
      </c>
      <c r="Q151" s="62">
        <v>298</v>
      </c>
      <c r="R151" s="62">
        <v>220667</v>
      </c>
      <c r="S151" s="62"/>
      <c r="T151" s="62"/>
      <c r="U151" s="62"/>
      <c r="V151" s="62"/>
      <c r="W151" s="62"/>
      <c r="X151" s="62">
        <v>274</v>
      </c>
      <c r="Y151" s="62"/>
      <c r="Z151" s="63">
        <f>SUM(L151:X151)</f>
        <v>1692243</v>
      </c>
      <c r="AA151" s="62">
        <v>4381590</v>
      </c>
      <c r="AB151" s="62">
        <v>3756086</v>
      </c>
      <c r="AC151" s="62">
        <v>7098005</v>
      </c>
      <c r="AD151" s="62">
        <v>91015</v>
      </c>
      <c r="AE151" s="62">
        <v>244070</v>
      </c>
      <c r="AF151" s="62">
        <v>6921</v>
      </c>
      <c r="AG151" s="62">
        <v>5080869</v>
      </c>
      <c r="AH151" s="62"/>
      <c r="AI151" s="62">
        <v>21995</v>
      </c>
      <c r="AJ151" s="62">
        <v>29434</v>
      </c>
      <c r="AK151" s="62"/>
      <c r="AL151" s="63">
        <f>SUM(AA151:AJ151)</f>
        <v>20709985</v>
      </c>
      <c r="AM151" s="119"/>
      <c r="AN151" s="113"/>
      <c r="AO151" s="113"/>
      <c r="AP151" s="63">
        <f t="shared" si="180"/>
        <v>0</v>
      </c>
      <c r="AQ151" s="46">
        <f t="shared" si="174"/>
        <v>22549321</v>
      </c>
      <c r="AR151" s="12"/>
      <c r="AS151" s="11"/>
      <c r="AT151" s="11" t="s">
        <v>21</v>
      </c>
      <c r="AU151" s="64">
        <f t="shared" si="195"/>
        <v>4751770</v>
      </c>
      <c r="AV151" s="62">
        <f t="shared" si="196"/>
        <v>4153687</v>
      </c>
      <c r="AW151" s="62">
        <f t="shared" si="197"/>
        <v>7777333</v>
      </c>
      <c r="AX151" s="62">
        <f t="shared" si="198"/>
        <v>251080</v>
      </c>
      <c r="AY151" s="62">
        <f t="shared" si="199"/>
        <v>107900</v>
      </c>
      <c r="AZ151" s="62">
        <f>+Q151+AF151</f>
        <v>7219</v>
      </c>
      <c r="BA151" s="62">
        <f t="shared" si="200"/>
        <v>5301536</v>
      </c>
      <c r="BB151" s="62">
        <f t="shared" si="201"/>
        <v>0</v>
      </c>
      <c r="BC151" s="62"/>
      <c r="BD151" s="62"/>
      <c r="BE151" s="62">
        <f>+V151+AI151</f>
        <v>21995</v>
      </c>
      <c r="BF151" s="62"/>
      <c r="BG151" s="62">
        <f t="shared" si="202"/>
        <v>29708</v>
      </c>
      <c r="BH151" s="62"/>
      <c r="BI151" s="63">
        <f>SUM(AU151:BG151)</f>
        <v>22402228</v>
      </c>
      <c r="BJ151" s="37"/>
      <c r="BK151" s="11"/>
      <c r="BL151" s="11" t="s">
        <v>21</v>
      </c>
      <c r="BM151" s="64">
        <f t="shared" si="177"/>
        <v>4781782</v>
      </c>
      <c r="BN151" s="62">
        <f t="shared" si="178"/>
        <v>4185155</v>
      </c>
      <c r="BO151" s="62">
        <f t="shared" si="179"/>
        <v>7858651</v>
      </c>
      <c r="BP151" s="62">
        <f t="shared" si="96"/>
        <v>251084</v>
      </c>
      <c r="BQ151" s="62">
        <f t="shared" si="95"/>
        <v>112119</v>
      </c>
      <c r="BR151" s="62">
        <f t="shared" si="90"/>
        <v>7219</v>
      </c>
      <c r="BS151" s="62">
        <f t="shared" si="172"/>
        <v>5301536</v>
      </c>
      <c r="BT151" s="62">
        <f t="shared" si="150"/>
        <v>0</v>
      </c>
      <c r="BU151" s="62"/>
      <c r="BV151" s="62"/>
      <c r="BW151" s="62">
        <f t="shared" si="181"/>
        <v>21995</v>
      </c>
      <c r="BX151" s="62"/>
      <c r="BY151" s="62">
        <f t="shared" si="182"/>
        <v>29780</v>
      </c>
      <c r="BZ151" s="62"/>
      <c r="CA151" s="63">
        <f>SUM(BM151:BY151)</f>
        <v>22549321</v>
      </c>
    </row>
    <row r="152" spans="1:79" ht="12.5" x14ac:dyDescent="0.25">
      <c r="A152" s="7"/>
      <c r="B152" s="10"/>
      <c r="C152" s="11" t="s">
        <v>22</v>
      </c>
      <c r="D152" s="61">
        <v>28658</v>
      </c>
      <c r="E152" s="62">
        <v>31432</v>
      </c>
      <c r="F152" s="62">
        <v>79771</v>
      </c>
      <c r="G152" s="62">
        <v>4066</v>
      </c>
      <c r="H152" s="62">
        <v>3</v>
      </c>
      <c r="I152" s="62"/>
      <c r="J152" s="62">
        <v>74</v>
      </c>
      <c r="K152" s="63">
        <f t="shared" si="194"/>
        <v>144004</v>
      </c>
      <c r="L152" s="64">
        <v>364479</v>
      </c>
      <c r="M152" s="62">
        <v>392843</v>
      </c>
      <c r="N152" s="62">
        <v>676234</v>
      </c>
      <c r="O152" s="62">
        <v>16690</v>
      </c>
      <c r="P152" s="62">
        <v>5429</v>
      </c>
      <c r="Q152" s="62">
        <v>343</v>
      </c>
      <c r="R152" s="62">
        <v>224380</v>
      </c>
      <c r="S152" s="62"/>
      <c r="T152" s="62"/>
      <c r="U152" s="62"/>
      <c r="V152" s="62"/>
      <c r="W152" s="62"/>
      <c r="X152" s="62">
        <v>281</v>
      </c>
      <c r="Y152" s="62"/>
      <c r="Z152" s="63">
        <f t="shared" ref="Z152:Z153" si="215">SUM(L152:X152)</f>
        <v>1680679</v>
      </c>
      <c r="AA152" s="62">
        <v>4408524</v>
      </c>
      <c r="AB152" s="62">
        <v>3762496</v>
      </c>
      <c r="AC152" s="62">
        <v>7099604</v>
      </c>
      <c r="AD152" s="62">
        <v>91543</v>
      </c>
      <c r="AE152" s="62">
        <v>243089</v>
      </c>
      <c r="AF152" s="62">
        <v>6711</v>
      </c>
      <c r="AG152" s="62">
        <v>5146572</v>
      </c>
      <c r="AH152" s="62"/>
      <c r="AI152" s="62">
        <v>21110</v>
      </c>
      <c r="AJ152" s="62">
        <v>30557</v>
      </c>
      <c r="AK152" s="62"/>
      <c r="AL152" s="63">
        <f t="shared" ref="AL152:AL153" si="216">SUM(AA152:AJ152)</f>
        <v>20810206</v>
      </c>
      <c r="AM152" s="119"/>
      <c r="AN152" s="113"/>
      <c r="AO152" s="113"/>
      <c r="AP152" s="63">
        <f t="shared" si="180"/>
        <v>0</v>
      </c>
      <c r="AQ152" s="46">
        <f t="shared" si="174"/>
        <v>22634889</v>
      </c>
      <c r="AR152" s="12"/>
      <c r="AS152" s="10"/>
      <c r="AT152" s="11" t="s">
        <v>22</v>
      </c>
      <c r="AU152" s="64">
        <f t="shared" si="195"/>
        <v>4773003</v>
      </c>
      <c r="AV152" s="62">
        <f t="shared" si="196"/>
        <v>4155339</v>
      </c>
      <c r="AW152" s="62">
        <f t="shared" si="197"/>
        <v>7775838</v>
      </c>
      <c r="AX152" s="62">
        <f t="shared" si="198"/>
        <v>248518</v>
      </c>
      <c r="AY152" s="62">
        <f t="shared" si="199"/>
        <v>108233</v>
      </c>
      <c r="AZ152" s="62">
        <f t="shared" ref="AZ152:AZ153" si="217">+Q152+AF152</f>
        <v>7054</v>
      </c>
      <c r="BA152" s="62">
        <f t="shared" si="200"/>
        <v>5370952</v>
      </c>
      <c r="BB152" s="62">
        <f t="shared" si="201"/>
        <v>0</v>
      </c>
      <c r="BC152" s="62"/>
      <c r="BD152" s="62"/>
      <c r="BE152" s="62">
        <f t="shared" ref="BE152:BE153" si="218">+V152+AI152</f>
        <v>21110</v>
      </c>
      <c r="BF152" s="62"/>
      <c r="BG152" s="62">
        <f t="shared" si="202"/>
        <v>30838</v>
      </c>
      <c r="BH152" s="62"/>
      <c r="BI152" s="63">
        <f t="shared" ref="BI152:BI153" si="219">SUM(AU152:BG152)</f>
        <v>22490885</v>
      </c>
      <c r="BJ152" s="37"/>
      <c r="BK152" s="10"/>
      <c r="BL152" s="11" t="s">
        <v>22</v>
      </c>
      <c r="BM152" s="64">
        <f t="shared" si="177"/>
        <v>4801661</v>
      </c>
      <c r="BN152" s="62">
        <f t="shared" si="178"/>
        <v>4186771</v>
      </c>
      <c r="BO152" s="62">
        <f t="shared" si="179"/>
        <v>7855609</v>
      </c>
      <c r="BP152" s="62">
        <f t="shared" si="96"/>
        <v>248521</v>
      </c>
      <c r="BQ152" s="62">
        <f t="shared" si="95"/>
        <v>112299</v>
      </c>
      <c r="BR152" s="62">
        <f t="shared" si="90"/>
        <v>7054</v>
      </c>
      <c r="BS152" s="62">
        <f t="shared" si="172"/>
        <v>5370952</v>
      </c>
      <c r="BT152" s="62">
        <f t="shared" si="150"/>
        <v>0</v>
      </c>
      <c r="BU152" s="62"/>
      <c r="BV152" s="62"/>
      <c r="BW152" s="62">
        <f t="shared" si="181"/>
        <v>21110</v>
      </c>
      <c r="BX152" s="62"/>
      <c r="BY152" s="62">
        <f t="shared" si="182"/>
        <v>30912</v>
      </c>
      <c r="BZ152" s="62"/>
      <c r="CA152" s="63">
        <f t="shared" ref="CA152:CA153" si="220">SUM(BM152:BY152)</f>
        <v>22634889</v>
      </c>
    </row>
    <row r="153" spans="1:79" ht="13" thickBot="1" x14ac:dyDescent="0.3">
      <c r="A153" s="7"/>
      <c r="B153" s="14"/>
      <c r="C153" s="15" t="s">
        <v>23</v>
      </c>
      <c r="D153" s="53">
        <v>28383</v>
      </c>
      <c r="E153" s="54">
        <v>29690</v>
      </c>
      <c r="F153" s="54">
        <v>34178</v>
      </c>
      <c r="G153" s="54">
        <v>3982</v>
      </c>
      <c r="H153" s="54">
        <v>6512</v>
      </c>
      <c r="I153" s="54"/>
      <c r="J153" s="54">
        <v>92</v>
      </c>
      <c r="K153" s="55">
        <f t="shared" si="194"/>
        <v>102837</v>
      </c>
      <c r="L153" s="56">
        <v>359972</v>
      </c>
      <c r="M153" s="54">
        <v>377315</v>
      </c>
      <c r="N153" s="54">
        <v>605635</v>
      </c>
      <c r="O153" s="54">
        <v>15810</v>
      </c>
      <c r="P153" s="54">
        <v>2321</v>
      </c>
      <c r="Q153" s="54">
        <v>288</v>
      </c>
      <c r="R153" s="54">
        <v>219075</v>
      </c>
      <c r="S153" s="54"/>
      <c r="T153" s="54"/>
      <c r="U153" s="54"/>
      <c r="V153" s="54"/>
      <c r="W153" s="54"/>
      <c r="X153" s="54">
        <v>295</v>
      </c>
      <c r="Y153" s="54"/>
      <c r="Z153" s="55">
        <f t="shared" si="215"/>
        <v>1580711</v>
      </c>
      <c r="AA153" s="54">
        <v>4454782</v>
      </c>
      <c r="AB153" s="54">
        <v>3750038</v>
      </c>
      <c r="AC153" s="54">
        <v>7201893</v>
      </c>
      <c r="AD153" s="54">
        <v>86171</v>
      </c>
      <c r="AE153" s="54">
        <v>232048</v>
      </c>
      <c r="AF153" s="54">
        <v>6543</v>
      </c>
      <c r="AG153" s="54">
        <v>5200152</v>
      </c>
      <c r="AH153" s="54"/>
      <c r="AI153" s="54">
        <v>21050</v>
      </c>
      <c r="AJ153" s="54">
        <v>33005</v>
      </c>
      <c r="AK153" s="54"/>
      <c r="AL153" s="55">
        <f t="shared" si="216"/>
        <v>20985682</v>
      </c>
      <c r="AM153" s="120"/>
      <c r="AN153" s="54">
        <v>32430</v>
      </c>
      <c r="AO153" s="121"/>
      <c r="AP153" s="55">
        <f t="shared" si="180"/>
        <v>32430</v>
      </c>
      <c r="AQ153" s="43">
        <f t="shared" si="174"/>
        <v>22701660</v>
      </c>
      <c r="AR153" s="12"/>
      <c r="AS153" s="14"/>
      <c r="AT153" s="15" t="s">
        <v>23</v>
      </c>
      <c r="AU153" s="56">
        <f t="shared" si="195"/>
        <v>4814754</v>
      </c>
      <c r="AV153" s="54">
        <f t="shared" si="196"/>
        <v>4127353</v>
      </c>
      <c r="AW153" s="54">
        <f>+N153+AC153+AN153</f>
        <v>7839958</v>
      </c>
      <c r="AX153" s="54">
        <f t="shared" si="198"/>
        <v>234369</v>
      </c>
      <c r="AY153" s="54">
        <f t="shared" si="199"/>
        <v>101981</v>
      </c>
      <c r="AZ153" s="54">
        <f t="shared" si="217"/>
        <v>6831</v>
      </c>
      <c r="BA153" s="54">
        <f t="shared" si="200"/>
        <v>5419227</v>
      </c>
      <c r="BB153" s="54">
        <f t="shared" si="201"/>
        <v>0</v>
      </c>
      <c r="BC153" s="54"/>
      <c r="BD153" s="54"/>
      <c r="BE153" s="54">
        <f t="shared" si="218"/>
        <v>21050</v>
      </c>
      <c r="BF153" s="54"/>
      <c r="BG153" s="54">
        <f t="shared" si="202"/>
        <v>33300</v>
      </c>
      <c r="BH153" s="54"/>
      <c r="BI153" s="55">
        <f t="shared" si="219"/>
        <v>22598823</v>
      </c>
      <c r="BJ153" s="37"/>
      <c r="BK153" s="14"/>
      <c r="BL153" s="15" t="s">
        <v>23</v>
      </c>
      <c r="BM153" s="56">
        <f t="shared" si="177"/>
        <v>4843137</v>
      </c>
      <c r="BN153" s="54">
        <f t="shared" si="178"/>
        <v>4157043</v>
      </c>
      <c r="BO153" s="54">
        <f t="shared" si="179"/>
        <v>7874136</v>
      </c>
      <c r="BP153" s="54">
        <f t="shared" si="96"/>
        <v>240881</v>
      </c>
      <c r="BQ153" s="54">
        <f t="shared" si="95"/>
        <v>105963</v>
      </c>
      <c r="BR153" s="54">
        <f t="shared" si="90"/>
        <v>6831</v>
      </c>
      <c r="BS153" s="54">
        <f t="shared" si="172"/>
        <v>5419227</v>
      </c>
      <c r="BT153" s="54">
        <f t="shared" si="150"/>
        <v>0</v>
      </c>
      <c r="BU153" s="54"/>
      <c r="BV153" s="54"/>
      <c r="BW153" s="54">
        <f t="shared" si="181"/>
        <v>21050</v>
      </c>
      <c r="BX153" s="54"/>
      <c r="BY153" s="54">
        <f t="shared" si="182"/>
        <v>33392</v>
      </c>
      <c r="BZ153" s="54"/>
      <c r="CA153" s="55">
        <f t="shared" si="220"/>
        <v>22701660</v>
      </c>
    </row>
    <row r="154" spans="1:79" ht="12.5" x14ac:dyDescent="0.25">
      <c r="A154" s="7"/>
      <c r="B154" s="8">
        <v>2022</v>
      </c>
      <c r="C154" s="8" t="s">
        <v>12</v>
      </c>
      <c r="D154" s="57">
        <v>26937</v>
      </c>
      <c r="E154" s="58">
        <v>29365</v>
      </c>
      <c r="F154" s="58">
        <v>43670</v>
      </c>
      <c r="G154" s="58">
        <v>3851</v>
      </c>
      <c r="H154" s="58">
        <v>8161</v>
      </c>
      <c r="I154" s="58"/>
      <c r="J154" s="58">
        <v>79</v>
      </c>
      <c r="K154" s="59">
        <f t="shared" si="194"/>
        <v>112063</v>
      </c>
      <c r="L154" s="60">
        <v>344404</v>
      </c>
      <c r="M154" s="58">
        <v>341482</v>
      </c>
      <c r="N154" s="58">
        <v>598513</v>
      </c>
      <c r="O154" s="58">
        <v>15411</v>
      </c>
      <c r="P154" s="58">
        <v>3529</v>
      </c>
      <c r="Q154" s="58">
        <v>293</v>
      </c>
      <c r="R154" s="58">
        <v>126162</v>
      </c>
      <c r="S154" s="58"/>
      <c r="T154" s="58"/>
      <c r="U154" s="58"/>
      <c r="V154" s="58"/>
      <c r="W154" s="58"/>
      <c r="X154" s="58">
        <v>3893</v>
      </c>
      <c r="Y154" s="58"/>
      <c r="Z154" s="59">
        <f>SUM(L154:X154)</f>
        <v>1433687</v>
      </c>
      <c r="AA154" s="58">
        <v>4393130</v>
      </c>
      <c r="AB154" s="58">
        <v>3687913</v>
      </c>
      <c r="AC154" s="58">
        <v>7204477</v>
      </c>
      <c r="AD154" s="58">
        <v>83624</v>
      </c>
      <c r="AE154" s="58">
        <v>226751</v>
      </c>
      <c r="AF154" s="58">
        <v>6479</v>
      </c>
      <c r="AG154" s="58">
        <v>5300841</v>
      </c>
      <c r="AH154" s="58"/>
      <c r="AI154" s="58">
        <v>19555</v>
      </c>
      <c r="AJ154" s="58">
        <v>31274</v>
      </c>
      <c r="AK154" s="58"/>
      <c r="AL154" s="59">
        <f>SUM(AA154:AJ154)</f>
        <v>20954044</v>
      </c>
      <c r="AM154" s="117"/>
      <c r="AN154" s="58">
        <v>49742</v>
      </c>
      <c r="AO154" s="58"/>
      <c r="AP154" s="59">
        <f t="shared" si="180"/>
        <v>49742</v>
      </c>
      <c r="AQ154" s="49">
        <f>K154+Z154+AL154+AP154</f>
        <v>22549536</v>
      </c>
      <c r="AR154" s="12"/>
      <c r="AS154" s="8">
        <v>2022</v>
      </c>
      <c r="AT154" s="8" t="s">
        <v>12</v>
      </c>
      <c r="AU154" s="60">
        <f>+L154+AA154+AM154</f>
        <v>4737534</v>
      </c>
      <c r="AV154" s="58">
        <f t="shared" si="196"/>
        <v>4029395</v>
      </c>
      <c r="AW154" s="58">
        <f>+N154+AC154+AN154</f>
        <v>7852732</v>
      </c>
      <c r="AX154" s="58">
        <f t="shared" si="198"/>
        <v>230280</v>
      </c>
      <c r="AY154" s="58">
        <f t="shared" si="199"/>
        <v>99035</v>
      </c>
      <c r="AZ154" s="58">
        <f>+Q154+AF154</f>
        <v>6772</v>
      </c>
      <c r="BA154" s="58">
        <f>R154+AG154+AO154</f>
        <v>5427003</v>
      </c>
      <c r="BB154" s="58">
        <f t="shared" si="201"/>
        <v>0</v>
      </c>
      <c r="BC154" s="58"/>
      <c r="BD154" s="58"/>
      <c r="BE154" s="58">
        <f>+V154+AI154</f>
        <v>19555</v>
      </c>
      <c r="BF154" s="58"/>
      <c r="BG154" s="58">
        <f t="shared" si="202"/>
        <v>35167</v>
      </c>
      <c r="BH154" s="58"/>
      <c r="BI154" s="59">
        <f>SUM(AU154:BG154)</f>
        <v>22437473</v>
      </c>
      <c r="BJ154" s="37"/>
      <c r="BK154" s="8">
        <v>2022</v>
      </c>
      <c r="BL154" s="8" t="s">
        <v>12</v>
      </c>
      <c r="BM154" s="60">
        <f t="shared" si="177"/>
        <v>4764471</v>
      </c>
      <c r="BN154" s="58">
        <f t="shared" si="178"/>
        <v>4058760</v>
      </c>
      <c r="BO154" s="58">
        <f t="shared" si="179"/>
        <v>7896402</v>
      </c>
      <c r="BP154" s="58">
        <f t="shared" si="96"/>
        <v>238441</v>
      </c>
      <c r="BQ154" s="58">
        <f t="shared" si="95"/>
        <v>102886</v>
      </c>
      <c r="BR154" s="58">
        <f t="shared" si="90"/>
        <v>6772</v>
      </c>
      <c r="BS154" s="58">
        <f t="shared" si="172"/>
        <v>5427003</v>
      </c>
      <c r="BT154" s="58">
        <f t="shared" ref="BT154:BT171" si="221">BB154</f>
        <v>0</v>
      </c>
      <c r="BU154" s="58"/>
      <c r="BV154" s="58"/>
      <c r="BW154" s="58">
        <f t="shared" si="181"/>
        <v>19555</v>
      </c>
      <c r="BX154" s="58"/>
      <c r="BY154" s="58">
        <f t="shared" si="182"/>
        <v>35246</v>
      </c>
      <c r="BZ154" s="58"/>
      <c r="CA154" s="59">
        <f>SUM(BM154:BY154)</f>
        <v>22549536</v>
      </c>
    </row>
    <row r="155" spans="1:79" ht="12.5" x14ac:dyDescent="0.25">
      <c r="A155" s="7"/>
      <c r="B155" s="10"/>
      <c r="C155" s="11" t="s">
        <v>13</v>
      </c>
      <c r="D155" s="61">
        <v>26294</v>
      </c>
      <c r="E155" s="62">
        <v>28974</v>
      </c>
      <c r="F155" s="62">
        <v>52295</v>
      </c>
      <c r="G155" s="62">
        <v>3777</v>
      </c>
      <c r="H155" s="62">
        <v>7984</v>
      </c>
      <c r="I155" s="62"/>
      <c r="J155" s="62">
        <v>120</v>
      </c>
      <c r="K155" s="63">
        <f t="shared" si="194"/>
        <v>119444</v>
      </c>
      <c r="L155" s="64">
        <v>337112</v>
      </c>
      <c r="M155" s="62">
        <v>313563</v>
      </c>
      <c r="N155" s="62">
        <v>499649</v>
      </c>
      <c r="O155" s="62">
        <v>14973</v>
      </c>
      <c r="P155" s="62">
        <v>3478</v>
      </c>
      <c r="Q155" s="62">
        <v>286</v>
      </c>
      <c r="R155" s="62">
        <v>126919</v>
      </c>
      <c r="S155" s="62"/>
      <c r="T155" s="62"/>
      <c r="U155" s="62"/>
      <c r="V155" s="62"/>
      <c r="W155" s="62"/>
      <c r="X155" s="62">
        <v>282</v>
      </c>
      <c r="Y155" s="62"/>
      <c r="Z155" s="63">
        <f t="shared" ref="Z155:Z156" si="222">SUM(L155:X155)</f>
        <v>1296262</v>
      </c>
      <c r="AA155" s="62">
        <v>4331791</v>
      </c>
      <c r="AB155" s="62">
        <v>3583485</v>
      </c>
      <c r="AC155" s="62">
        <v>7092474</v>
      </c>
      <c r="AD155" s="62">
        <v>81433</v>
      </c>
      <c r="AE155" s="62">
        <v>220131</v>
      </c>
      <c r="AF155" s="62">
        <v>6288</v>
      </c>
      <c r="AG155" s="62">
        <v>5306399</v>
      </c>
      <c r="AH155" s="62"/>
      <c r="AI155" s="62">
        <v>19352</v>
      </c>
      <c r="AJ155" s="62">
        <v>36916</v>
      </c>
      <c r="AK155" s="62"/>
      <c r="AL155" s="63">
        <f t="shared" ref="AL155:AL156" si="223">SUM(AA155:AJ155)</f>
        <v>20678269</v>
      </c>
      <c r="AM155" s="119"/>
      <c r="AN155" s="62">
        <v>157219</v>
      </c>
      <c r="AO155" s="62"/>
      <c r="AP155" s="63">
        <f t="shared" si="180"/>
        <v>157219</v>
      </c>
      <c r="AQ155" s="46">
        <f t="shared" ref="AQ155:AQ156" si="224">K155+Z155+AL155+AP155</f>
        <v>22251194</v>
      </c>
      <c r="AR155" s="12"/>
      <c r="AS155" s="10"/>
      <c r="AT155" s="11" t="s">
        <v>13</v>
      </c>
      <c r="AU155" s="64">
        <f t="shared" ref="AU155:AU157" si="225">+L155+AA155+AM155</f>
        <v>4668903</v>
      </c>
      <c r="AV155" s="62">
        <f t="shared" si="196"/>
        <v>3897048</v>
      </c>
      <c r="AW155" s="62">
        <f t="shared" ref="AW155:AW156" si="226">+N155+AC155+AN155</f>
        <v>7749342</v>
      </c>
      <c r="AX155" s="62">
        <f t="shared" si="198"/>
        <v>223609</v>
      </c>
      <c r="AY155" s="62">
        <f t="shared" si="199"/>
        <v>96406</v>
      </c>
      <c r="AZ155" s="62">
        <f t="shared" ref="AZ155:AZ156" si="227">+Q155+AF155</f>
        <v>6574</v>
      </c>
      <c r="BA155" s="62">
        <f t="shared" ref="BA155:BA156" si="228">R155+AG155+AO155</f>
        <v>5433318</v>
      </c>
      <c r="BB155" s="62">
        <f t="shared" si="201"/>
        <v>0</v>
      </c>
      <c r="BC155" s="62"/>
      <c r="BD155" s="62"/>
      <c r="BE155" s="62">
        <f t="shared" ref="BE155:BE156" si="229">+V155+AI155</f>
        <v>19352</v>
      </c>
      <c r="BF155" s="62"/>
      <c r="BG155" s="62">
        <f t="shared" si="202"/>
        <v>37198</v>
      </c>
      <c r="BH155" s="62"/>
      <c r="BI155" s="63">
        <f t="shared" ref="BI155:BI156" si="230">SUM(AU155:BG155)</f>
        <v>22131750</v>
      </c>
      <c r="BJ155" s="37"/>
      <c r="BK155" s="10"/>
      <c r="BL155" s="11" t="s">
        <v>13</v>
      </c>
      <c r="BM155" s="64">
        <f t="shared" si="177"/>
        <v>4695197</v>
      </c>
      <c r="BN155" s="62">
        <f t="shared" si="178"/>
        <v>3926022</v>
      </c>
      <c r="BO155" s="62">
        <f t="shared" si="179"/>
        <v>7801637</v>
      </c>
      <c r="BP155" s="62">
        <f t="shared" si="96"/>
        <v>231593</v>
      </c>
      <c r="BQ155" s="62">
        <f t="shared" si="95"/>
        <v>100183</v>
      </c>
      <c r="BR155" s="62">
        <f t="shared" si="90"/>
        <v>6574</v>
      </c>
      <c r="BS155" s="62">
        <f t="shared" si="172"/>
        <v>5433318</v>
      </c>
      <c r="BT155" s="62">
        <f t="shared" si="221"/>
        <v>0</v>
      </c>
      <c r="BU155" s="62"/>
      <c r="BV155" s="62"/>
      <c r="BW155" s="62">
        <f t="shared" si="181"/>
        <v>19352</v>
      </c>
      <c r="BX155" s="62"/>
      <c r="BY155" s="62">
        <f t="shared" si="182"/>
        <v>37318</v>
      </c>
      <c r="BZ155" s="62"/>
      <c r="CA155" s="63">
        <f t="shared" ref="CA155:CA156" si="231">SUM(BM155:BY155)</f>
        <v>22251194</v>
      </c>
    </row>
    <row r="156" spans="1:79" ht="12.5" x14ac:dyDescent="0.25">
      <c r="A156" s="7"/>
      <c r="B156" s="10"/>
      <c r="C156" s="11" t="s">
        <v>14</v>
      </c>
      <c r="D156" s="61">
        <v>25926</v>
      </c>
      <c r="E156" s="62">
        <v>28935</v>
      </c>
      <c r="F156" s="62">
        <v>61849</v>
      </c>
      <c r="G156" s="62">
        <v>3543</v>
      </c>
      <c r="H156" s="62">
        <v>6036</v>
      </c>
      <c r="I156" s="62"/>
      <c r="J156" s="62">
        <v>70</v>
      </c>
      <c r="K156" s="63">
        <f t="shared" si="194"/>
        <v>126359</v>
      </c>
      <c r="L156" s="64">
        <v>336733</v>
      </c>
      <c r="M156" s="62">
        <v>301024</v>
      </c>
      <c r="N156" s="62">
        <v>486738</v>
      </c>
      <c r="O156" s="62">
        <v>14460</v>
      </c>
      <c r="P156" s="62">
        <v>2368</v>
      </c>
      <c r="Q156" s="62">
        <v>300</v>
      </c>
      <c r="R156" s="62">
        <v>214450</v>
      </c>
      <c r="S156" s="62"/>
      <c r="T156" s="62"/>
      <c r="U156" s="62"/>
      <c r="V156" s="62"/>
      <c r="W156" s="62"/>
      <c r="X156" s="62">
        <v>817</v>
      </c>
      <c r="Y156" s="62"/>
      <c r="Z156" s="63">
        <f t="shared" si="222"/>
        <v>1356890</v>
      </c>
      <c r="AA156" s="62">
        <v>4228909</v>
      </c>
      <c r="AB156" s="62">
        <v>3527044</v>
      </c>
      <c r="AC156" s="62">
        <v>7153288</v>
      </c>
      <c r="AD156" s="62">
        <v>78968</v>
      </c>
      <c r="AE156" s="62">
        <v>219343</v>
      </c>
      <c r="AF156" s="62">
        <v>6202</v>
      </c>
      <c r="AG156" s="62">
        <v>5217763</v>
      </c>
      <c r="AH156" s="62"/>
      <c r="AI156" s="62">
        <v>20109</v>
      </c>
      <c r="AJ156" s="62">
        <v>25906</v>
      </c>
      <c r="AK156" s="62"/>
      <c r="AL156" s="63">
        <f t="shared" si="223"/>
        <v>20477532</v>
      </c>
      <c r="AM156" s="119"/>
      <c r="AN156" s="62">
        <v>212888</v>
      </c>
      <c r="AO156" s="62">
        <v>115330</v>
      </c>
      <c r="AP156" s="63">
        <f t="shared" si="180"/>
        <v>328218</v>
      </c>
      <c r="AQ156" s="46">
        <f t="shared" si="224"/>
        <v>22288999</v>
      </c>
      <c r="AR156" s="12"/>
      <c r="AS156" s="10"/>
      <c r="AT156" s="11" t="s">
        <v>14</v>
      </c>
      <c r="AU156" s="64">
        <f t="shared" si="225"/>
        <v>4565642</v>
      </c>
      <c r="AV156" s="62">
        <f t="shared" si="196"/>
        <v>3828068</v>
      </c>
      <c r="AW156" s="62">
        <f t="shared" si="226"/>
        <v>7852914</v>
      </c>
      <c r="AX156" s="62">
        <f t="shared" si="198"/>
        <v>221711</v>
      </c>
      <c r="AY156" s="62">
        <f t="shared" si="199"/>
        <v>93428</v>
      </c>
      <c r="AZ156" s="62">
        <f t="shared" si="227"/>
        <v>6502</v>
      </c>
      <c r="BA156" s="62">
        <f t="shared" si="228"/>
        <v>5547543</v>
      </c>
      <c r="BB156" s="62">
        <f t="shared" si="201"/>
        <v>0</v>
      </c>
      <c r="BC156" s="62"/>
      <c r="BD156" s="62"/>
      <c r="BE156" s="62">
        <f t="shared" si="229"/>
        <v>20109</v>
      </c>
      <c r="BF156" s="62"/>
      <c r="BG156" s="62">
        <f t="shared" si="202"/>
        <v>26723</v>
      </c>
      <c r="BH156" s="62"/>
      <c r="BI156" s="63">
        <f t="shared" si="230"/>
        <v>22162640</v>
      </c>
      <c r="BJ156" s="37"/>
      <c r="BK156" s="10"/>
      <c r="BL156" s="11" t="s">
        <v>14</v>
      </c>
      <c r="BM156" s="64">
        <f t="shared" si="177"/>
        <v>4591568</v>
      </c>
      <c r="BN156" s="62">
        <f t="shared" si="178"/>
        <v>3857003</v>
      </c>
      <c r="BO156" s="62">
        <f t="shared" si="179"/>
        <v>7914763</v>
      </c>
      <c r="BP156" s="62">
        <f t="shared" si="96"/>
        <v>227747</v>
      </c>
      <c r="BQ156" s="62">
        <f t="shared" si="95"/>
        <v>96971</v>
      </c>
      <c r="BR156" s="62">
        <f t="shared" si="90"/>
        <v>6502</v>
      </c>
      <c r="BS156" s="62">
        <f t="shared" si="172"/>
        <v>5547543</v>
      </c>
      <c r="BT156" s="62">
        <f t="shared" si="221"/>
        <v>0</v>
      </c>
      <c r="BU156" s="62"/>
      <c r="BV156" s="62"/>
      <c r="BW156" s="62">
        <f t="shared" si="181"/>
        <v>20109</v>
      </c>
      <c r="BX156" s="62"/>
      <c r="BY156" s="62">
        <f t="shared" si="182"/>
        <v>26793</v>
      </c>
      <c r="BZ156" s="62"/>
      <c r="CA156" s="63">
        <f t="shared" si="231"/>
        <v>22288999</v>
      </c>
    </row>
    <row r="157" spans="1:79" ht="12.5" x14ac:dyDescent="0.25">
      <c r="A157" s="7"/>
      <c r="B157" s="11"/>
      <c r="C157" s="11" t="s">
        <v>15</v>
      </c>
      <c r="D157" s="61">
        <v>24940</v>
      </c>
      <c r="E157" s="62">
        <v>28400</v>
      </c>
      <c r="F157" s="62">
        <v>70805</v>
      </c>
      <c r="G157" s="62">
        <v>3484</v>
      </c>
      <c r="H157" s="62">
        <v>8091</v>
      </c>
      <c r="I157" s="62"/>
      <c r="J157" s="62">
        <v>93</v>
      </c>
      <c r="K157" s="63">
        <f t="shared" ref="K157:K167" si="232">SUM(D157:J157)</f>
        <v>135813</v>
      </c>
      <c r="L157" s="64">
        <v>317645</v>
      </c>
      <c r="M157" s="62">
        <v>308068</v>
      </c>
      <c r="N157" s="62">
        <v>472662</v>
      </c>
      <c r="O157" s="62">
        <v>14084</v>
      </c>
      <c r="P157" s="62">
        <v>3234</v>
      </c>
      <c r="Q157" s="62">
        <v>291</v>
      </c>
      <c r="R157" s="62">
        <v>196933</v>
      </c>
      <c r="S157" s="62"/>
      <c r="T157" s="62"/>
      <c r="U157" s="62"/>
      <c r="V157" s="62"/>
      <c r="W157" s="62"/>
      <c r="X157" s="62">
        <v>246</v>
      </c>
      <c r="Y157" s="62"/>
      <c r="Z157" s="63">
        <f>SUM(L157:X157)</f>
        <v>1313163</v>
      </c>
      <c r="AA157" s="62">
        <v>4368261</v>
      </c>
      <c r="AB157" s="62">
        <v>3587381</v>
      </c>
      <c r="AC157" s="62">
        <v>6985757</v>
      </c>
      <c r="AD157" s="62">
        <v>76488</v>
      </c>
      <c r="AE157" s="62">
        <v>235273</v>
      </c>
      <c r="AF157" s="62">
        <v>6019</v>
      </c>
      <c r="AG157" s="62">
        <v>5170383</v>
      </c>
      <c r="AH157" s="62"/>
      <c r="AI157" s="62"/>
      <c r="AJ157" s="62">
        <v>43088</v>
      </c>
      <c r="AK157" s="62"/>
      <c r="AL157" s="63">
        <f>SUM(AA157:AJ157)</f>
        <v>20472650</v>
      </c>
      <c r="AM157" s="64">
        <v>1940</v>
      </c>
      <c r="AN157" s="62">
        <v>359747</v>
      </c>
      <c r="AO157" s="62">
        <v>183636</v>
      </c>
      <c r="AP157" s="63">
        <f t="shared" si="180"/>
        <v>545323</v>
      </c>
      <c r="AQ157" s="46">
        <f>K157+Z157+AL157+AP157</f>
        <v>22466949</v>
      </c>
      <c r="AR157" s="12"/>
      <c r="AS157" s="11"/>
      <c r="AT157" s="11" t="s">
        <v>15</v>
      </c>
      <c r="AU157" s="64">
        <f t="shared" si="225"/>
        <v>4687846</v>
      </c>
      <c r="AV157" s="62">
        <f t="shared" ref="AV157:AV167" si="233">+M157+AB157</f>
        <v>3895449</v>
      </c>
      <c r="AW157" s="62">
        <f>+N157+AC157+AN157</f>
        <v>7818166</v>
      </c>
      <c r="AX157" s="62">
        <f t="shared" ref="AX157:AX167" si="234">+P157+AE157</f>
        <v>238507</v>
      </c>
      <c r="AY157" s="62">
        <f t="shared" ref="AY157:AY167" si="235">+O157+AD157</f>
        <v>90572</v>
      </c>
      <c r="AZ157" s="62">
        <f>+Q157+AF157</f>
        <v>6310</v>
      </c>
      <c r="BA157" s="62">
        <f>R157+AG157+AO157</f>
        <v>5550952</v>
      </c>
      <c r="BB157" s="62">
        <f t="shared" ref="BB157:BB167" si="236">+S157</f>
        <v>0</v>
      </c>
      <c r="BC157" s="62"/>
      <c r="BD157" s="62"/>
      <c r="BE157" s="62">
        <f>+V157+AI157</f>
        <v>0</v>
      </c>
      <c r="BF157" s="62"/>
      <c r="BG157" s="62">
        <f t="shared" ref="BG157:BG167" si="237">+X157+AJ157</f>
        <v>43334</v>
      </c>
      <c r="BH157" s="62"/>
      <c r="BI157" s="63">
        <f>SUM(AU157:BG157)</f>
        <v>22331136</v>
      </c>
      <c r="BJ157" s="37"/>
      <c r="BK157" s="11"/>
      <c r="BL157" s="11" t="s">
        <v>15</v>
      </c>
      <c r="BM157" s="64">
        <f t="shared" si="177"/>
        <v>4712786</v>
      </c>
      <c r="BN157" s="62">
        <f t="shared" si="178"/>
        <v>3923849</v>
      </c>
      <c r="BO157" s="62">
        <f t="shared" si="179"/>
        <v>7888971</v>
      </c>
      <c r="BP157" s="62">
        <f t="shared" si="96"/>
        <v>246598</v>
      </c>
      <c r="BQ157" s="62">
        <f t="shared" si="95"/>
        <v>94056</v>
      </c>
      <c r="BR157" s="62">
        <f t="shared" si="90"/>
        <v>6310</v>
      </c>
      <c r="BS157" s="62">
        <f t="shared" si="172"/>
        <v>5550952</v>
      </c>
      <c r="BT157" s="62">
        <f t="shared" si="221"/>
        <v>0</v>
      </c>
      <c r="BU157" s="62"/>
      <c r="BV157" s="62"/>
      <c r="BW157" s="62">
        <f t="shared" si="181"/>
        <v>0</v>
      </c>
      <c r="BX157" s="62"/>
      <c r="BY157" s="62">
        <f t="shared" si="182"/>
        <v>43427</v>
      </c>
      <c r="BZ157" s="62"/>
      <c r="CA157" s="63">
        <f>SUM(BM157:BY157)</f>
        <v>22466949</v>
      </c>
    </row>
    <row r="158" spans="1:79" ht="12.5" x14ac:dyDescent="0.25">
      <c r="A158" s="7"/>
      <c r="B158" s="11"/>
      <c r="C158" s="11" t="s">
        <v>16</v>
      </c>
      <c r="D158" s="61">
        <v>24563</v>
      </c>
      <c r="E158" s="62">
        <v>25577</v>
      </c>
      <c r="F158" s="62">
        <v>79451</v>
      </c>
      <c r="G158" s="62">
        <v>3413</v>
      </c>
      <c r="H158" s="62">
        <v>8208</v>
      </c>
      <c r="I158" s="62"/>
      <c r="J158" s="62">
        <v>115</v>
      </c>
      <c r="K158" s="63">
        <f t="shared" si="232"/>
        <v>141327</v>
      </c>
      <c r="L158" s="64">
        <v>325022</v>
      </c>
      <c r="M158" s="62">
        <v>304110</v>
      </c>
      <c r="N158" s="62">
        <v>544047</v>
      </c>
      <c r="O158" s="62">
        <v>13593</v>
      </c>
      <c r="P158" s="62">
        <v>3063</v>
      </c>
      <c r="Q158" s="62">
        <v>275</v>
      </c>
      <c r="R158" s="62">
        <v>224638</v>
      </c>
      <c r="S158" s="62"/>
      <c r="T158" s="62"/>
      <c r="U158" s="62"/>
      <c r="V158" s="62"/>
      <c r="W158" s="62"/>
      <c r="X158" s="62">
        <v>291</v>
      </c>
      <c r="Y158" s="62"/>
      <c r="Z158" s="63">
        <f>SUM(L158:X158)</f>
        <v>1415039</v>
      </c>
      <c r="AA158" s="62">
        <v>4377199</v>
      </c>
      <c r="AB158" s="62">
        <v>3713790</v>
      </c>
      <c r="AC158" s="62">
        <v>6894148</v>
      </c>
      <c r="AD158" s="62">
        <v>73229</v>
      </c>
      <c r="AE158" s="62">
        <v>239800</v>
      </c>
      <c r="AF158" s="62">
        <v>5833</v>
      </c>
      <c r="AG158" s="62">
        <v>5067079</v>
      </c>
      <c r="AH158" s="62"/>
      <c r="AI158" s="62"/>
      <c r="AJ158" s="62">
        <v>41795</v>
      </c>
      <c r="AK158" s="62"/>
      <c r="AL158" s="63">
        <f>SUM(AA158:AJ158)</f>
        <v>20412873</v>
      </c>
      <c r="AM158" s="64">
        <v>4472</v>
      </c>
      <c r="AN158" s="62">
        <v>462559</v>
      </c>
      <c r="AO158" s="62">
        <v>256958</v>
      </c>
      <c r="AP158" s="63">
        <f t="shared" ref="AP158:AP167" si="238">SUM(AM158:AO158)</f>
        <v>723989</v>
      </c>
      <c r="AQ158" s="46">
        <f>K158+Z158+AL158+AP158</f>
        <v>22693228</v>
      </c>
      <c r="AR158" s="12"/>
      <c r="AS158" s="11"/>
      <c r="AT158" s="11" t="s">
        <v>16</v>
      </c>
      <c r="AU158" s="64">
        <f>+L158+AA158+AM158</f>
        <v>4706693</v>
      </c>
      <c r="AV158" s="62">
        <f t="shared" si="233"/>
        <v>4017900</v>
      </c>
      <c r="AW158" s="62">
        <f>+N158+AC158+AN158</f>
        <v>7900754</v>
      </c>
      <c r="AX158" s="62">
        <f t="shared" si="234"/>
        <v>242863</v>
      </c>
      <c r="AY158" s="62">
        <f t="shared" si="235"/>
        <v>86822</v>
      </c>
      <c r="AZ158" s="62">
        <f>+Q158+AF158</f>
        <v>6108</v>
      </c>
      <c r="BA158" s="62">
        <f>R158+AG158+AO158</f>
        <v>5548675</v>
      </c>
      <c r="BB158" s="62">
        <f t="shared" si="236"/>
        <v>0</v>
      </c>
      <c r="BC158" s="62"/>
      <c r="BD158" s="62"/>
      <c r="BE158" s="62">
        <f>+V158+AI158</f>
        <v>0</v>
      </c>
      <c r="BF158" s="62"/>
      <c r="BG158" s="62">
        <f t="shared" si="237"/>
        <v>42086</v>
      </c>
      <c r="BH158" s="62"/>
      <c r="BI158" s="63">
        <f>SUM(AU158:BG158)</f>
        <v>22551901</v>
      </c>
      <c r="BJ158" s="37"/>
      <c r="BK158" s="11"/>
      <c r="BL158" s="11" t="s">
        <v>16</v>
      </c>
      <c r="BM158" s="64">
        <f t="shared" si="177"/>
        <v>4731256</v>
      </c>
      <c r="BN158" s="62">
        <f t="shared" si="178"/>
        <v>4043477</v>
      </c>
      <c r="BO158" s="62">
        <f t="shared" si="179"/>
        <v>7980205</v>
      </c>
      <c r="BP158" s="62">
        <f t="shared" si="96"/>
        <v>251071</v>
      </c>
      <c r="BQ158" s="62">
        <f t="shared" si="95"/>
        <v>90235</v>
      </c>
      <c r="BR158" s="62">
        <f t="shared" si="90"/>
        <v>6108</v>
      </c>
      <c r="BS158" s="62">
        <f t="shared" si="172"/>
        <v>5548675</v>
      </c>
      <c r="BT158" s="62">
        <f t="shared" si="221"/>
        <v>0</v>
      </c>
      <c r="BU158" s="62"/>
      <c r="BV158" s="62"/>
      <c r="BW158" s="62">
        <f t="shared" si="181"/>
        <v>0</v>
      </c>
      <c r="BX158" s="62"/>
      <c r="BY158" s="62">
        <f t="shared" si="182"/>
        <v>42201</v>
      </c>
      <c r="BZ158" s="62"/>
      <c r="CA158" s="63">
        <f>SUM(BM158:BY158)</f>
        <v>22693228</v>
      </c>
    </row>
    <row r="159" spans="1:79" ht="12.5" x14ac:dyDescent="0.25">
      <c r="A159" s="7"/>
      <c r="B159" s="10"/>
      <c r="C159" s="11" t="s">
        <v>17</v>
      </c>
      <c r="D159" s="61">
        <v>23058</v>
      </c>
      <c r="E159" s="62">
        <v>24212</v>
      </c>
      <c r="F159" s="62">
        <v>90069</v>
      </c>
      <c r="G159" s="62">
        <v>3287</v>
      </c>
      <c r="H159" s="62">
        <v>8011</v>
      </c>
      <c r="I159" s="62"/>
      <c r="J159" s="62">
        <v>113</v>
      </c>
      <c r="K159" s="63">
        <f t="shared" si="232"/>
        <v>148750</v>
      </c>
      <c r="L159" s="64">
        <v>307963</v>
      </c>
      <c r="M159" s="62">
        <v>286616</v>
      </c>
      <c r="N159" s="62">
        <v>440891</v>
      </c>
      <c r="O159" s="62">
        <v>13274</v>
      </c>
      <c r="P159" s="62">
        <v>3531</v>
      </c>
      <c r="Q159" s="62">
        <v>274</v>
      </c>
      <c r="R159" s="62">
        <v>226702</v>
      </c>
      <c r="S159" s="62"/>
      <c r="T159" s="62"/>
      <c r="U159" s="62"/>
      <c r="V159" s="62"/>
      <c r="W159" s="62"/>
      <c r="X159" s="62">
        <v>3716</v>
      </c>
      <c r="Y159" s="62"/>
      <c r="Z159" s="63">
        <f t="shared" ref="Z159" si="239">SUM(L159:X159)</f>
        <v>1282967</v>
      </c>
      <c r="AA159" s="62">
        <v>4392434</v>
      </c>
      <c r="AB159" s="62">
        <v>3679490</v>
      </c>
      <c r="AC159" s="62">
        <v>6860073</v>
      </c>
      <c r="AD159" s="62">
        <v>70798</v>
      </c>
      <c r="AE159" s="62">
        <v>239934</v>
      </c>
      <c r="AF159" s="62">
        <v>5673</v>
      </c>
      <c r="AG159" s="62">
        <v>5060432</v>
      </c>
      <c r="AH159" s="62"/>
      <c r="AI159" s="62"/>
      <c r="AJ159" s="62">
        <v>48451</v>
      </c>
      <c r="AK159" s="62"/>
      <c r="AL159" s="63">
        <f t="shared" ref="AL159" si="240">SUM(AA159:AJ159)</f>
        <v>20357285</v>
      </c>
      <c r="AM159" s="64">
        <v>6068</v>
      </c>
      <c r="AN159" s="62">
        <v>531513</v>
      </c>
      <c r="AO159" s="62">
        <v>305465</v>
      </c>
      <c r="AP159" s="63">
        <f t="shared" si="238"/>
        <v>843046</v>
      </c>
      <c r="AQ159" s="46">
        <f t="shared" ref="AQ159" si="241">K159+Z159+AL159+AP159</f>
        <v>22632048</v>
      </c>
      <c r="AR159" s="12"/>
      <c r="AS159" s="10"/>
      <c r="AT159" s="11" t="s">
        <v>17</v>
      </c>
      <c r="AU159" s="64">
        <f t="shared" ref="AU159" si="242">+L159+AA159+AM159</f>
        <v>4706465</v>
      </c>
      <c r="AV159" s="62">
        <f t="shared" si="233"/>
        <v>3966106</v>
      </c>
      <c r="AW159" s="62">
        <f t="shared" ref="AW159" si="243">+N159+AC159+AN159</f>
        <v>7832477</v>
      </c>
      <c r="AX159" s="62">
        <f t="shared" si="234"/>
        <v>243465</v>
      </c>
      <c r="AY159" s="62">
        <f t="shared" si="235"/>
        <v>84072</v>
      </c>
      <c r="AZ159" s="62">
        <f t="shared" ref="AZ159" si="244">+Q159+AF159</f>
        <v>5947</v>
      </c>
      <c r="BA159" s="62">
        <f t="shared" ref="BA159" si="245">R159+AG159+AO159</f>
        <v>5592599</v>
      </c>
      <c r="BB159" s="62">
        <f t="shared" si="236"/>
        <v>0</v>
      </c>
      <c r="BC159" s="62"/>
      <c r="BD159" s="62"/>
      <c r="BE159" s="62">
        <f t="shared" ref="BE159" si="246">+V159+AI159</f>
        <v>0</v>
      </c>
      <c r="BF159" s="62"/>
      <c r="BG159" s="62">
        <f t="shared" si="237"/>
        <v>52167</v>
      </c>
      <c r="BH159" s="62"/>
      <c r="BI159" s="63">
        <f t="shared" ref="BI159" si="247">SUM(AU159:BG159)</f>
        <v>22483298</v>
      </c>
      <c r="BJ159" s="37"/>
      <c r="BK159" s="10"/>
      <c r="BL159" s="11" t="s">
        <v>17</v>
      </c>
      <c r="BM159" s="64">
        <f t="shared" si="177"/>
        <v>4729523</v>
      </c>
      <c r="BN159" s="62">
        <f t="shared" si="178"/>
        <v>3990318</v>
      </c>
      <c r="BO159" s="62">
        <f t="shared" si="179"/>
        <v>7922546</v>
      </c>
      <c r="BP159" s="62">
        <f t="shared" si="96"/>
        <v>251476</v>
      </c>
      <c r="BQ159" s="62">
        <f t="shared" si="95"/>
        <v>87359</v>
      </c>
      <c r="BR159" s="62">
        <f t="shared" si="90"/>
        <v>5947</v>
      </c>
      <c r="BS159" s="62">
        <f t="shared" si="172"/>
        <v>5592599</v>
      </c>
      <c r="BT159" s="62">
        <f t="shared" si="221"/>
        <v>0</v>
      </c>
      <c r="BU159" s="62"/>
      <c r="BV159" s="62"/>
      <c r="BW159" s="62">
        <f t="shared" si="181"/>
        <v>0</v>
      </c>
      <c r="BX159" s="62"/>
      <c r="BY159" s="62">
        <f t="shared" si="182"/>
        <v>52280</v>
      </c>
      <c r="BZ159" s="62"/>
      <c r="CA159" s="63">
        <f t="shared" ref="CA159" si="248">SUM(BM159:BY159)</f>
        <v>22632048</v>
      </c>
    </row>
    <row r="160" spans="1:79" ht="12.5" x14ac:dyDescent="0.25">
      <c r="A160" s="7"/>
      <c r="B160" s="11"/>
      <c r="C160" s="11" t="s">
        <v>18</v>
      </c>
      <c r="D160" s="61">
        <v>21639</v>
      </c>
      <c r="E160" s="62">
        <v>24392</v>
      </c>
      <c r="F160" s="62">
        <v>104982</v>
      </c>
      <c r="G160" s="62">
        <v>3214</v>
      </c>
      <c r="H160" s="62">
        <v>7638</v>
      </c>
      <c r="I160" s="62"/>
      <c r="J160" s="62">
        <v>127</v>
      </c>
      <c r="K160" s="63">
        <f t="shared" si="232"/>
        <v>161992</v>
      </c>
      <c r="L160" s="64">
        <v>299287</v>
      </c>
      <c r="M160" s="62">
        <v>280723</v>
      </c>
      <c r="N160" s="62">
        <v>447913</v>
      </c>
      <c r="O160" s="62">
        <v>12876</v>
      </c>
      <c r="P160" s="62">
        <v>4476</v>
      </c>
      <c r="Q160" s="62">
        <v>263</v>
      </c>
      <c r="R160" s="62">
        <v>230874</v>
      </c>
      <c r="S160" s="62"/>
      <c r="T160" s="62"/>
      <c r="U160" s="62"/>
      <c r="V160" s="62"/>
      <c r="W160" s="62"/>
      <c r="X160" s="62">
        <v>3587</v>
      </c>
      <c r="Y160" s="62"/>
      <c r="Z160" s="63">
        <f>SUM(L160:X160)</f>
        <v>1279999</v>
      </c>
      <c r="AA160" s="62">
        <v>4420849</v>
      </c>
      <c r="AB160" s="62">
        <v>3683950</v>
      </c>
      <c r="AC160" s="62">
        <v>6820488</v>
      </c>
      <c r="AD160" s="62">
        <v>68840</v>
      </c>
      <c r="AE160" s="62">
        <v>234949</v>
      </c>
      <c r="AF160" s="62">
        <v>5584</v>
      </c>
      <c r="AG160" s="62">
        <v>5036909</v>
      </c>
      <c r="AH160" s="62"/>
      <c r="AI160" s="62"/>
      <c r="AJ160" s="62">
        <v>52051</v>
      </c>
      <c r="AK160" s="62"/>
      <c r="AL160" s="63">
        <f>SUM(AA160:AJ160)</f>
        <v>20323620</v>
      </c>
      <c r="AM160" s="64">
        <v>7633</v>
      </c>
      <c r="AN160" s="62">
        <v>619512</v>
      </c>
      <c r="AO160" s="62">
        <v>308792</v>
      </c>
      <c r="AP160" s="63">
        <f t="shared" si="238"/>
        <v>935937</v>
      </c>
      <c r="AQ160" s="46">
        <f>K160+Z160+AL160+AP160</f>
        <v>22701548</v>
      </c>
      <c r="AR160" s="12"/>
      <c r="AS160" s="11"/>
      <c r="AT160" s="11" t="s">
        <v>18</v>
      </c>
      <c r="AU160" s="64">
        <f>+L160+AA160+AM160</f>
        <v>4727769</v>
      </c>
      <c r="AV160" s="62">
        <f t="shared" si="233"/>
        <v>3964673</v>
      </c>
      <c r="AW160" s="62">
        <f>+N160+AC160+AN160</f>
        <v>7887913</v>
      </c>
      <c r="AX160" s="62">
        <f t="shared" si="234"/>
        <v>239425</v>
      </c>
      <c r="AY160" s="62">
        <f t="shared" si="235"/>
        <v>81716</v>
      </c>
      <c r="AZ160" s="62">
        <f>+Q160+AF160</f>
        <v>5847</v>
      </c>
      <c r="BA160" s="62">
        <f>R160+AG160+AO160</f>
        <v>5576575</v>
      </c>
      <c r="BB160" s="62">
        <f t="shared" si="236"/>
        <v>0</v>
      </c>
      <c r="BC160" s="62"/>
      <c r="BD160" s="62"/>
      <c r="BE160" s="62">
        <f>+V160+AI160</f>
        <v>0</v>
      </c>
      <c r="BF160" s="62"/>
      <c r="BG160" s="62">
        <f t="shared" si="237"/>
        <v>55638</v>
      </c>
      <c r="BH160" s="62"/>
      <c r="BI160" s="63">
        <f>SUM(AU160:BG160)</f>
        <v>22539556</v>
      </c>
      <c r="BJ160" s="37"/>
      <c r="BK160" s="11"/>
      <c r="BL160" s="11" t="s">
        <v>18</v>
      </c>
      <c r="BM160" s="64">
        <f t="shared" si="177"/>
        <v>4749408</v>
      </c>
      <c r="BN160" s="62">
        <f t="shared" si="178"/>
        <v>3989065</v>
      </c>
      <c r="BO160" s="62">
        <f t="shared" si="179"/>
        <v>7992895</v>
      </c>
      <c r="BP160" s="62">
        <f t="shared" si="96"/>
        <v>247063</v>
      </c>
      <c r="BQ160" s="62">
        <f t="shared" si="95"/>
        <v>84930</v>
      </c>
      <c r="BR160" s="62">
        <f t="shared" si="90"/>
        <v>5847</v>
      </c>
      <c r="BS160" s="62">
        <f t="shared" si="172"/>
        <v>5576575</v>
      </c>
      <c r="BT160" s="62">
        <f t="shared" si="221"/>
        <v>0</v>
      </c>
      <c r="BU160" s="62"/>
      <c r="BV160" s="62"/>
      <c r="BW160" s="62">
        <f t="shared" si="181"/>
        <v>0</v>
      </c>
      <c r="BX160" s="62"/>
      <c r="BY160" s="62">
        <f t="shared" si="182"/>
        <v>55765</v>
      </c>
      <c r="BZ160" s="62"/>
      <c r="CA160" s="63">
        <f>SUM(BM160:BY160)</f>
        <v>22701548</v>
      </c>
    </row>
    <row r="161" spans="1:80" ht="12.5" x14ac:dyDescent="0.25">
      <c r="A161" s="7"/>
      <c r="B161" s="10"/>
      <c r="C161" s="11" t="s">
        <v>19</v>
      </c>
      <c r="D161" s="61">
        <v>22117</v>
      </c>
      <c r="E161" s="62">
        <v>19612</v>
      </c>
      <c r="F161" s="62">
        <v>119175</v>
      </c>
      <c r="G161" s="62">
        <v>3196</v>
      </c>
      <c r="H161" s="62">
        <v>7787</v>
      </c>
      <c r="I161" s="62"/>
      <c r="J161" s="62">
        <v>113</v>
      </c>
      <c r="K161" s="63">
        <f t="shared" si="232"/>
        <v>172000</v>
      </c>
      <c r="L161" s="64">
        <v>298436</v>
      </c>
      <c r="M161" s="62">
        <v>222936</v>
      </c>
      <c r="N161" s="62">
        <v>426086</v>
      </c>
      <c r="O161" s="62">
        <v>12500</v>
      </c>
      <c r="P161" s="62">
        <v>4805</v>
      </c>
      <c r="Q161" s="62">
        <v>272</v>
      </c>
      <c r="R161" s="62">
        <v>236174</v>
      </c>
      <c r="S161" s="62"/>
      <c r="T161" s="62"/>
      <c r="U161" s="62"/>
      <c r="V161" s="62"/>
      <c r="W161" s="62"/>
      <c r="X161" s="62">
        <v>5214</v>
      </c>
      <c r="Y161" s="62"/>
      <c r="Z161" s="63">
        <f t="shared" ref="Z161:Z162" si="249">SUM(L161:X161)</f>
        <v>1206423</v>
      </c>
      <c r="AA161" s="62">
        <v>4088644</v>
      </c>
      <c r="AB161" s="62">
        <v>3663597</v>
      </c>
      <c r="AC161" s="62">
        <v>6699718</v>
      </c>
      <c r="AD161" s="62">
        <v>66396</v>
      </c>
      <c r="AE161" s="62">
        <v>245495</v>
      </c>
      <c r="AF161" s="62">
        <v>5539</v>
      </c>
      <c r="AG161" s="62">
        <v>5079231</v>
      </c>
      <c r="AH161" s="62"/>
      <c r="AI161" s="62"/>
      <c r="AJ161" s="62">
        <v>54486</v>
      </c>
      <c r="AK161" s="62"/>
      <c r="AL161" s="63">
        <f t="shared" ref="AL161:AL162" si="250">SUM(AA161:AJ161)</f>
        <v>19903106</v>
      </c>
      <c r="AM161" s="64">
        <v>392661</v>
      </c>
      <c r="AN161" s="62">
        <v>695639</v>
      </c>
      <c r="AO161" s="62">
        <v>356106</v>
      </c>
      <c r="AP161" s="63">
        <f t="shared" si="238"/>
        <v>1444406</v>
      </c>
      <c r="AQ161" s="46">
        <f t="shared" ref="AQ161:AQ162" si="251">K161+Z161+AL161+AP161</f>
        <v>22725935</v>
      </c>
      <c r="AR161" s="12"/>
      <c r="AS161" s="10"/>
      <c r="AT161" s="11" t="s">
        <v>19</v>
      </c>
      <c r="AU161" s="64">
        <f t="shared" ref="AU161:AU162" si="252">+L161+AA161+AM161</f>
        <v>4779741</v>
      </c>
      <c r="AV161" s="62">
        <f t="shared" si="233"/>
        <v>3886533</v>
      </c>
      <c r="AW161" s="62">
        <f t="shared" ref="AW161:AW162" si="253">+N161+AC161+AN161</f>
        <v>7821443</v>
      </c>
      <c r="AX161" s="62">
        <f t="shared" si="234"/>
        <v>250300</v>
      </c>
      <c r="AY161" s="62">
        <f t="shared" si="235"/>
        <v>78896</v>
      </c>
      <c r="AZ161" s="62">
        <f t="shared" ref="AZ161:AZ162" si="254">+Q161+AF161</f>
        <v>5811</v>
      </c>
      <c r="BA161" s="62">
        <f t="shared" ref="BA161:BA162" si="255">R161+AG161+AO161</f>
        <v>5671511</v>
      </c>
      <c r="BB161" s="62">
        <f t="shared" si="236"/>
        <v>0</v>
      </c>
      <c r="BC161" s="62"/>
      <c r="BD161" s="62"/>
      <c r="BE161" s="62">
        <f t="shared" ref="BE161:BE162" si="256">+V161+AI161</f>
        <v>0</v>
      </c>
      <c r="BF161" s="62"/>
      <c r="BG161" s="62">
        <f t="shared" si="237"/>
        <v>59700</v>
      </c>
      <c r="BH161" s="62"/>
      <c r="BI161" s="63">
        <f t="shared" ref="BI161:BI162" si="257">SUM(AU161:BG161)</f>
        <v>22553935</v>
      </c>
      <c r="BJ161" s="37"/>
      <c r="BK161" s="10"/>
      <c r="BL161" s="11" t="s">
        <v>19</v>
      </c>
      <c r="BM161" s="64">
        <f t="shared" si="177"/>
        <v>4801858</v>
      </c>
      <c r="BN161" s="62">
        <f t="shared" si="178"/>
        <v>3906145</v>
      </c>
      <c r="BO161" s="62">
        <f t="shared" si="179"/>
        <v>7940618</v>
      </c>
      <c r="BP161" s="62">
        <f t="shared" si="96"/>
        <v>258087</v>
      </c>
      <c r="BQ161" s="62">
        <f t="shared" si="95"/>
        <v>82092</v>
      </c>
      <c r="BR161" s="62">
        <f t="shared" si="90"/>
        <v>5811</v>
      </c>
      <c r="BS161" s="62">
        <f t="shared" si="172"/>
        <v>5671511</v>
      </c>
      <c r="BT161" s="62">
        <f t="shared" si="221"/>
        <v>0</v>
      </c>
      <c r="BU161" s="62"/>
      <c r="BV161" s="62"/>
      <c r="BW161" s="62">
        <f t="shared" si="181"/>
        <v>0</v>
      </c>
      <c r="BX161" s="62"/>
      <c r="BY161" s="62">
        <f t="shared" si="182"/>
        <v>59813</v>
      </c>
      <c r="BZ161" s="62"/>
      <c r="CA161" s="63">
        <f t="shared" ref="CA161:CA162" si="258">SUM(BM161:BY161)</f>
        <v>22725935</v>
      </c>
    </row>
    <row r="162" spans="1:80" ht="12.5" x14ac:dyDescent="0.25">
      <c r="A162" s="7"/>
      <c r="B162" s="10"/>
      <c r="C162" s="11" t="s">
        <v>20</v>
      </c>
      <c r="D162" s="61">
        <v>21601</v>
      </c>
      <c r="E162" s="62">
        <v>19722</v>
      </c>
      <c r="F162" s="62">
        <v>135419</v>
      </c>
      <c r="G162" s="62">
        <v>3110</v>
      </c>
      <c r="H162" s="62">
        <v>7615</v>
      </c>
      <c r="I162" s="62"/>
      <c r="J162" s="62">
        <v>114</v>
      </c>
      <c r="K162" s="63">
        <f t="shared" si="232"/>
        <v>187581</v>
      </c>
      <c r="L162" s="64">
        <v>288188</v>
      </c>
      <c r="M162" s="62">
        <v>220514</v>
      </c>
      <c r="N162" s="62">
        <v>392540</v>
      </c>
      <c r="O162" s="62">
        <v>12223</v>
      </c>
      <c r="P162" s="62">
        <v>3467</v>
      </c>
      <c r="Q162" s="62">
        <v>220</v>
      </c>
      <c r="R162" s="62">
        <v>244137</v>
      </c>
      <c r="S162" s="62"/>
      <c r="T162" s="62"/>
      <c r="U162" s="62"/>
      <c r="V162" s="62"/>
      <c r="W162" s="62"/>
      <c r="X162" s="62">
        <v>7223</v>
      </c>
      <c r="Y162" s="62"/>
      <c r="Z162" s="63">
        <f t="shared" si="249"/>
        <v>1168512</v>
      </c>
      <c r="AA162" s="62">
        <v>4022743</v>
      </c>
      <c r="AB162" s="62">
        <v>3650795</v>
      </c>
      <c r="AC162" s="62">
        <v>6636046</v>
      </c>
      <c r="AD162" s="62">
        <v>63381</v>
      </c>
      <c r="AE162" s="62">
        <v>250776</v>
      </c>
      <c r="AF162" s="62">
        <v>5363</v>
      </c>
      <c r="AG162" s="62">
        <v>4988562</v>
      </c>
      <c r="AH162" s="62"/>
      <c r="AI162" s="62"/>
      <c r="AJ162" s="62">
        <v>56704</v>
      </c>
      <c r="AK162" s="62"/>
      <c r="AL162" s="63">
        <f t="shared" si="250"/>
        <v>19674370</v>
      </c>
      <c r="AM162" s="64">
        <v>459430</v>
      </c>
      <c r="AN162" s="62">
        <v>737512</v>
      </c>
      <c r="AO162" s="62">
        <v>389581</v>
      </c>
      <c r="AP162" s="63">
        <f t="shared" si="238"/>
        <v>1586523</v>
      </c>
      <c r="AQ162" s="46">
        <f t="shared" si="251"/>
        <v>22616986</v>
      </c>
      <c r="AR162" s="12"/>
      <c r="AS162" s="10"/>
      <c r="AT162" s="11" t="s">
        <v>20</v>
      </c>
      <c r="AU162" s="64">
        <f t="shared" si="252"/>
        <v>4770361</v>
      </c>
      <c r="AV162" s="62">
        <f t="shared" si="233"/>
        <v>3871309</v>
      </c>
      <c r="AW162" s="62">
        <f t="shared" si="253"/>
        <v>7766098</v>
      </c>
      <c r="AX162" s="62">
        <f t="shared" si="234"/>
        <v>254243</v>
      </c>
      <c r="AY162" s="62">
        <f t="shared" si="235"/>
        <v>75604</v>
      </c>
      <c r="AZ162" s="62">
        <f t="shared" si="254"/>
        <v>5583</v>
      </c>
      <c r="BA162" s="62">
        <f t="shared" si="255"/>
        <v>5622280</v>
      </c>
      <c r="BB162" s="62">
        <f t="shared" si="236"/>
        <v>0</v>
      </c>
      <c r="BC162" s="62"/>
      <c r="BD162" s="62"/>
      <c r="BE162" s="62">
        <f t="shared" si="256"/>
        <v>0</v>
      </c>
      <c r="BF162" s="62"/>
      <c r="BG162" s="62">
        <f t="shared" si="237"/>
        <v>63927</v>
      </c>
      <c r="BH162" s="62"/>
      <c r="BI162" s="63">
        <f t="shared" si="257"/>
        <v>22429405</v>
      </c>
      <c r="BJ162" s="37"/>
      <c r="BK162" s="10"/>
      <c r="BL162" s="11" t="s">
        <v>20</v>
      </c>
      <c r="BM162" s="64">
        <f t="shared" si="177"/>
        <v>4791962</v>
      </c>
      <c r="BN162" s="62">
        <f t="shared" si="178"/>
        <v>3891031</v>
      </c>
      <c r="BO162" s="62">
        <f t="shared" si="179"/>
        <v>7901517</v>
      </c>
      <c r="BP162" s="62">
        <f t="shared" si="96"/>
        <v>261858</v>
      </c>
      <c r="BQ162" s="62">
        <f t="shared" si="95"/>
        <v>78714</v>
      </c>
      <c r="BR162" s="62">
        <f t="shared" ref="BR162:BR171" si="259">+I162+AZ162</f>
        <v>5583</v>
      </c>
      <c r="BS162" s="62">
        <f t="shared" si="172"/>
        <v>5622280</v>
      </c>
      <c r="BT162" s="62">
        <f t="shared" si="221"/>
        <v>0</v>
      </c>
      <c r="BU162" s="62"/>
      <c r="BV162" s="62"/>
      <c r="BW162" s="62">
        <f t="shared" si="181"/>
        <v>0</v>
      </c>
      <c r="BX162" s="62"/>
      <c r="BY162" s="62">
        <f t="shared" si="182"/>
        <v>64041</v>
      </c>
      <c r="BZ162" s="62"/>
      <c r="CA162" s="63">
        <f t="shared" si="258"/>
        <v>22616986</v>
      </c>
    </row>
    <row r="163" spans="1:80" ht="12.5" x14ac:dyDescent="0.25">
      <c r="A163" s="7"/>
      <c r="B163" s="11"/>
      <c r="C163" s="11" t="s">
        <v>21</v>
      </c>
      <c r="D163" s="61">
        <v>21327</v>
      </c>
      <c r="E163" s="62">
        <v>19460</v>
      </c>
      <c r="F163" s="62">
        <v>150494</v>
      </c>
      <c r="G163" s="62">
        <v>3018</v>
      </c>
      <c r="H163" s="62">
        <v>7415</v>
      </c>
      <c r="I163" s="62"/>
      <c r="J163" s="62">
        <v>47</v>
      </c>
      <c r="K163" s="63">
        <f t="shared" si="232"/>
        <v>201761</v>
      </c>
      <c r="L163" s="64">
        <v>280999</v>
      </c>
      <c r="M163" s="62">
        <v>207958</v>
      </c>
      <c r="N163" s="62">
        <v>394361</v>
      </c>
      <c r="O163" s="62">
        <v>11856</v>
      </c>
      <c r="P163" s="62">
        <v>2981</v>
      </c>
      <c r="Q163" s="62">
        <v>229</v>
      </c>
      <c r="R163" s="62">
        <v>264708</v>
      </c>
      <c r="S163" s="62"/>
      <c r="T163" s="62"/>
      <c r="U163" s="62"/>
      <c r="V163" s="62"/>
      <c r="W163" s="62"/>
      <c r="X163" s="62">
        <v>6732</v>
      </c>
      <c r="Y163" s="62"/>
      <c r="Z163" s="63">
        <f>SUM(L163:X163)</f>
        <v>1169824</v>
      </c>
      <c r="AA163" s="62">
        <v>3948408</v>
      </c>
      <c r="AB163" s="62">
        <v>3621626</v>
      </c>
      <c r="AC163" s="62">
        <v>6567791</v>
      </c>
      <c r="AD163" s="62">
        <v>60970</v>
      </c>
      <c r="AE163" s="62">
        <v>251725</v>
      </c>
      <c r="AF163" s="62">
        <v>5301</v>
      </c>
      <c r="AG163" s="62">
        <v>4946011</v>
      </c>
      <c r="AH163" s="62"/>
      <c r="AI163" s="62"/>
      <c r="AJ163" s="62">
        <v>62115</v>
      </c>
      <c r="AK163" s="62"/>
      <c r="AL163" s="63">
        <f>SUM(AA163:AJ163)</f>
        <v>19463947</v>
      </c>
      <c r="AM163" s="64">
        <v>510618</v>
      </c>
      <c r="AN163" s="62">
        <v>796690</v>
      </c>
      <c r="AO163" s="62">
        <v>432475</v>
      </c>
      <c r="AP163" s="63">
        <f t="shared" si="238"/>
        <v>1739783</v>
      </c>
      <c r="AQ163" s="46">
        <f>K163+Z163+AL163+AP163</f>
        <v>22575315</v>
      </c>
      <c r="AR163" s="12"/>
      <c r="AS163" s="11"/>
      <c r="AT163" s="11" t="s">
        <v>21</v>
      </c>
      <c r="AU163" s="64">
        <f>+L163+AA163+AM163</f>
        <v>4740025</v>
      </c>
      <c r="AV163" s="62">
        <f t="shared" si="233"/>
        <v>3829584</v>
      </c>
      <c r="AW163" s="62">
        <f>+N163+AC163+AN163</f>
        <v>7758842</v>
      </c>
      <c r="AX163" s="62">
        <f t="shared" si="234"/>
        <v>254706</v>
      </c>
      <c r="AY163" s="62">
        <f t="shared" si="235"/>
        <v>72826</v>
      </c>
      <c r="AZ163" s="62">
        <f>+Q163+AF163</f>
        <v>5530</v>
      </c>
      <c r="BA163" s="62">
        <f>R163+AG163+AO163</f>
        <v>5643194</v>
      </c>
      <c r="BB163" s="62">
        <f t="shared" si="236"/>
        <v>0</v>
      </c>
      <c r="BC163" s="62"/>
      <c r="BD163" s="62"/>
      <c r="BE163" s="62">
        <f>+V163+AI163</f>
        <v>0</v>
      </c>
      <c r="BF163" s="62"/>
      <c r="BG163" s="62">
        <f t="shared" si="237"/>
        <v>68847</v>
      </c>
      <c r="BH163" s="62"/>
      <c r="BI163" s="63">
        <f>SUM(AU163:BG163)</f>
        <v>22373554</v>
      </c>
      <c r="BJ163" s="37"/>
      <c r="BK163" s="11"/>
      <c r="BL163" s="11" t="s">
        <v>21</v>
      </c>
      <c r="BM163" s="64">
        <f t="shared" si="177"/>
        <v>4761352</v>
      </c>
      <c r="BN163" s="62">
        <f t="shared" si="178"/>
        <v>3849044</v>
      </c>
      <c r="BO163" s="62">
        <f t="shared" si="179"/>
        <v>7909336</v>
      </c>
      <c r="BP163" s="62">
        <f t="shared" si="96"/>
        <v>262121</v>
      </c>
      <c r="BQ163" s="62">
        <f t="shared" si="95"/>
        <v>75844</v>
      </c>
      <c r="BR163" s="62">
        <f t="shared" si="259"/>
        <v>5530</v>
      </c>
      <c r="BS163" s="62">
        <f t="shared" si="172"/>
        <v>5643194</v>
      </c>
      <c r="BT163" s="62">
        <f t="shared" si="221"/>
        <v>0</v>
      </c>
      <c r="BU163" s="62"/>
      <c r="BV163" s="62"/>
      <c r="BW163" s="62">
        <f t="shared" si="181"/>
        <v>0</v>
      </c>
      <c r="BX163" s="62"/>
      <c r="BY163" s="62">
        <f t="shared" si="182"/>
        <v>68894</v>
      </c>
      <c r="BZ163" s="62"/>
      <c r="CA163" s="63">
        <f>SUM(BM163:BY163)</f>
        <v>22575315</v>
      </c>
      <c r="CB163" s="37"/>
    </row>
    <row r="164" spans="1:80" ht="12.5" x14ac:dyDescent="0.25">
      <c r="A164" s="7"/>
      <c r="B164" s="10"/>
      <c r="C164" s="11" t="s">
        <v>22</v>
      </c>
      <c r="D164" s="61">
        <v>20868</v>
      </c>
      <c r="E164" s="62">
        <v>19414</v>
      </c>
      <c r="F164" s="62">
        <v>150626</v>
      </c>
      <c r="G164" s="62">
        <v>3001</v>
      </c>
      <c r="H164" s="62">
        <v>7180</v>
      </c>
      <c r="I164" s="62"/>
      <c r="J164" s="62">
        <v>332</v>
      </c>
      <c r="K164" s="63">
        <f t="shared" si="232"/>
        <v>201421</v>
      </c>
      <c r="L164" s="64">
        <v>276102</v>
      </c>
      <c r="M164" s="62">
        <v>210452</v>
      </c>
      <c r="N164" s="62">
        <v>397638</v>
      </c>
      <c r="O164" s="62">
        <v>11539</v>
      </c>
      <c r="P164" s="62">
        <v>3656</v>
      </c>
      <c r="Q164" s="62">
        <v>209</v>
      </c>
      <c r="R164" s="62">
        <v>267467</v>
      </c>
      <c r="S164" s="62"/>
      <c r="T164" s="62"/>
      <c r="U164" s="62"/>
      <c r="V164" s="62"/>
      <c r="W164" s="62"/>
      <c r="X164" s="62">
        <v>612</v>
      </c>
      <c r="Y164" s="62"/>
      <c r="Z164" s="63">
        <f t="shared" ref="Z164:Z165" si="260">SUM(L164:X164)</f>
        <v>1167675</v>
      </c>
      <c r="AA164" s="62">
        <v>3886982</v>
      </c>
      <c r="AB164" s="62">
        <v>3567101</v>
      </c>
      <c r="AC164" s="62">
        <v>6448604</v>
      </c>
      <c r="AD164" s="62">
        <v>58625</v>
      </c>
      <c r="AE164" s="62">
        <v>247259</v>
      </c>
      <c r="AF164" s="62">
        <v>5956</v>
      </c>
      <c r="AG164" s="62">
        <v>4892991</v>
      </c>
      <c r="AH164" s="62"/>
      <c r="AI164" s="62"/>
      <c r="AJ164" s="62">
        <v>72003</v>
      </c>
      <c r="AK164" s="62"/>
      <c r="AL164" s="63">
        <f t="shared" ref="AL164:AL165" si="261">SUM(AA164:AJ164)</f>
        <v>19179521</v>
      </c>
      <c r="AM164" s="64">
        <v>552524</v>
      </c>
      <c r="AN164" s="62">
        <v>829581</v>
      </c>
      <c r="AO164" s="62">
        <v>464065</v>
      </c>
      <c r="AP164" s="63">
        <f t="shared" si="238"/>
        <v>1846170</v>
      </c>
      <c r="AQ164" s="46">
        <f t="shared" ref="AQ164:AQ165" si="262">K164+Z164+AL164+AP164</f>
        <v>22394787</v>
      </c>
      <c r="AR164" s="12"/>
      <c r="AS164" s="10"/>
      <c r="AT164" s="11" t="s">
        <v>22</v>
      </c>
      <c r="AU164" s="64">
        <f t="shared" ref="AU164:AU165" si="263">+L164+AA164+AM164</f>
        <v>4715608</v>
      </c>
      <c r="AV164" s="62">
        <f t="shared" si="233"/>
        <v>3777553</v>
      </c>
      <c r="AW164" s="62">
        <f t="shared" ref="AW164:AW165" si="264">+N164+AC164+AN164</f>
        <v>7675823</v>
      </c>
      <c r="AX164" s="62">
        <f t="shared" si="234"/>
        <v>250915</v>
      </c>
      <c r="AY164" s="62">
        <f t="shared" si="235"/>
        <v>70164</v>
      </c>
      <c r="AZ164" s="62">
        <f t="shared" ref="AZ164:AZ165" si="265">+Q164+AF164</f>
        <v>6165</v>
      </c>
      <c r="BA164" s="62">
        <f t="shared" ref="BA164:BA165" si="266">R164+AG164+AO164</f>
        <v>5624523</v>
      </c>
      <c r="BB164" s="62">
        <f t="shared" si="236"/>
        <v>0</v>
      </c>
      <c r="BC164" s="62"/>
      <c r="BD164" s="62"/>
      <c r="BE164" s="62">
        <f t="shared" ref="BE164:BE165" si="267">+V164+AI164</f>
        <v>0</v>
      </c>
      <c r="BF164" s="62"/>
      <c r="BG164" s="62">
        <f t="shared" si="237"/>
        <v>72615</v>
      </c>
      <c r="BH164" s="62"/>
      <c r="BI164" s="63">
        <f t="shared" ref="BI164:BI165" si="268">SUM(AU164:BG164)</f>
        <v>22193366</v>
      </c>
      <c r="BJ164" s="37"/>
      <c r="BK164" s="10"/>
      <c r="BL164" s="11" t="s">
        <v>22</v>
      </c>
      <c r="BM164" s="64">
        <f t="shared" si="177"/>
        <v>4736476</v>
      </c>
      <c r="BN164" s="62">
        <f t="shared" si="178"/>
        <v>3796967</v>
      </c>
      <c r="BO164" s="62">
        <f t="shared" si="179"/>
        <v>7826449</v>
      </c>
      <c r="BP164" s="62">
        <f t="shared" si="96"/>
        <v>258095</v>
      </c>
      <c r="BQ164" s="62">
        <f t="shared" si="95"/>
        <v>73165</v>
      </c>
      <c r="BR164" s="62">
        <f t="shared" si="259"/>
        <v>6165</v>
      </c>
      <c r="BS164" s="62">
        <f t="shared" si="172"/>
        <v>5624523</v>
      </c>
      <c r="BT164" s="62">
        <f t="shared" si="221"/>
        <v>0</v>
      </c>
      <c r="BU164" s="62"/>
      <c r="BV164" s="62"/>
      <c r="BW164" s="62">
        <f t="shared" si="181"/>
        <v>0</v>
      </c>
      <c r="BX164" s="62"/>
      <c r="BY164" s="62">
        <f t="shared" si="182"/>
        <v>72947</v>
      </c>
      <c r="BZ164" s="62"/>
      <c r="CA164" s="63">
        <f t="shared" ref="CA164:CA165" si="269">SUM(BM164:BY164)</f>
        <v>22394787</v>
      </c>
      <c r="CB164" s="37"/>
    </row>
    <row r="165" spans="1:80" ht="13" thickBot="1" x14ac:dyDescent="0.3">
      <c r="A165" s="7"/>
      <c r="B165" s="14"/>
      <c r="C165" s="15" t="s">
        <v>23</v>
      </c>
      <c r="D165" s="53">
        <v>20212</v>
      </c>
      <c r="E165" s="54">
        <v>19201</v>
      </c>
      <c r="F165" s="54">
        <v>144347</v>
      </c>
      <c r="G165" s="54">
        <v>2859</v>
      </c>
      <c r="H165" s="54">
        <v>7609</v>
      </c>
      <c r="I165" s="54"/>
      <c r="J165" s="54">
        <v>38</v>
      </c>
      <c r="K165" s="55">
        <f t="shared" si="232"/>
        <v>194266</v>
      </c>
      <c r="L165" s="56">
        <v>271657</v>
      </c>
      <c r="M165" s="54">
        <v>205096</v>
      </c>
      <c r="N165" s="54">
        <v>397765</v>
      </c>
      <c r="O165" s="54">
        <v>11107</v>
      </c>
      <c r="P165" s="54">
        <v>3017</v>
      </c>
      <c r="Q165" s="54">
        <v>265</v>
      </c>
      <c r="R165" s="54">
        <v>267795</v>
      </c>
      <c r="S165" s="54"/>
      <c r="T165" s="54"/>
      <c r="U165" s="54"/>
      <c r="V165" s="54"/>
      <c r="W165" s="54"/>
      <c r="X165" s="54">
        <v>8791</v>
      </c>
      <c r="Y165" s="54"/>
      <c r="Z165" s="55">
        <f t="shared" si="260"/>
        <v>1165493</v>
      </c>
      <c r="AA165" s="54">
        <v>3867056</v>
      </c>
      <c r="AB165" s="54">
        <v>3583251</v>
      </c>
      <c r="AC165" s="54">
        <v>6466360</v>
      </c>
      <c r="AD165" s="54">
        <v>56188</v>
      </c>
      <c r="AE165" s="54">
        <v>261131</v>
      </c>
      <c r="AF165" s="54">
        <v>5883</v>
      </c>
      <c r="AG165" s="54">
        <v>4894635</v>
      </c>
      <c r="AH165" s="54"/>
      <c r="AI165" s="54"/>
      <c r="AJ165" s="54">
        <v>66758</v>
      </c>
      <c r="AK165" s="54"/>
      <c r="AL165" s="55">
        <f t="shared" si="261"/>
        <v>19201262</v>
      </c>
      <c r="AM165" s="56">
        <v>609249</v>
      </c>
      <c r="AN165" s="54">
        <v>904634</v>
      </c>
      <c r="AO165" s="54">
        <v>526188</v>
      </c>
      <c r="AP165" s="55">
        <f t="shared" si="238"/>
        <v>2040071</v>
      </c>
      <c r="AQ165" s="43">
        <f t="shared" si="262"/>
        <v>22601092</v>
      </c>
      <c r="AR165" s="12"/>
      <c r="AS165" s="14"/>
      <c r="AT165" s="15" t="s">
        <v>23</v>
      </c>
      <c r="AU165" s="56">
        <f t="shared" si="263"/>
        <v>4747962</v>
      </c>
      <c r="AV165" s="54">
        <f t="shared" si="233"/>
        <v>3788347</v>
      </c>
      <c r="AW165" s="54">
        <f t="shared" si="264"/>
        <v>7768759</v>
      </c>
      <c r="AX165" s="54">
        <f t="shared" si="234"/>
        <v>264148</v>
      </c>
      <c r="AY165" s="54">
        <f t="shared" si="235"/>
        <v>67295</v>
      </c>
      <c r="AZ165" s="54">
        <f t="shared" si="265"/>
        <v>6148</v>
      </c>
      <c r="BA165" s="54">
        <f t="shared" si="266"/>
        <v>5688618</v>
      </c>
      <c r="BB165" s="54">
        <f t="shared" si="236"/>
        <v>0</v>
      </c>
      <c r="BC165" s="54"/>
      <c r="BD165" s="54"/>
      <c r="BE165" s="54">
        <f t="shared" si="267"/>
        <v>0</v>
      </c>
      <c r="BF165" s="54"/>
      <c r="BG165" s="54">
        <f t="shared" si="237"/>
        <v>75549</v>
      </c>
      <c r="BH165" s="54"/>
      <c r="BI165" s="55">
        <f t="shared" si="268"/>
        <v>22406826</v>
      </c>
      <c r="BJ165" s="37"/>
      <c r="BK165" s="14"/>
      <c r="BL165" s="15" t="s">
        <v>23</v>
      </c>
      <c r="BM165" s="56">
        <f t="shared" si="177"/>
        <v>4768174</v>
      </c>
      <c r="BN165" s="54">
        <f t="shared" si="178"/>
        <v>3807548</v>
      </c>
      <c r="BO165" s="54">
        <f t="shared" si="179"/>
        <v>7913106</v>
      </c>
      <c r="BP165" s="54">
        <f t="shared" si="96"/>
        <v>271757</v>
      </c>
      <c r="BQ165" s="54">
        <f t="shared" ref="BQ165:BQ171" si="270">+G165+AY165</f>
        <v>70154</v>
      </c>
      <c r="BR165" s="54">
        <f t="shared" si="259"/>
        <v>6148</v>
      </c>
      <c r="BS165" s="54">
        <f t="shared" si="172"/>
        <v>5688618</v>
      </c>
      <c r="BT165" s="54">
        <f t="shared" si="221"/>
        <v>0</v>
      </c>
      <c r="BU165" s="54"/>
      <c r="BV165" s="54"/>
      <c r="BW165" s="54">
        <f t="shared" si="181"/>
        <v>0</v>
      </c>
      <c r="BX165" s="54"/>
      <c r="BY165" s="54">
        <f t="shared" si="182"/>
        <v>75587</v>
      </c>
      <c r="BZ165" s="54"/>
      <c r="CA165" s="55">
        <f t="shared" si="269"/>
        <v>22601092</v>
      </c>
      <c r="CB165" s="37"/>
    </row>
    <row r="166" spans="1:80" ht="12.5" x14ac:dyDescent="0.25">
      <c r="A166" s="7"/>
      <c r="B166" s="8">
        <v>2023</v>
      </c>
      <c r="C166" s="8" t="s">
        <v>12</v>
      </c>
      <c r="D166" s="57">
        <v>19561</v>
      </c>
      <c r="E166" s="58">
        <v>18931</v>
      </c>
      <c r="F166" s="58">
        <v>159659</v>
      </c>
      <c r="G166" s="58">
        <v>2810</v>
      </c>
      <c r="H166" s="58">
        <v>7425</v>
      </c>
      <c r="I166" s="58"/>
      <c r="J166" s="58">
        <v>18</v>
      </c>
      <c r="K166" s="59">
        <f t="shared" si="232"/>
        <v>208404</v>
      </c>
      <c r="L166" s="60">
        <v>264035</v>
      </c>
      <c r="M166" s="58">
        <v>207610</v>
      </c>
      <c r="N166" s="58">
        <v>372895</v>
      </c>
      <c r="O166" s="58">
        <v>10768</v>
      </c>
      <c r="P166" s="58">
        <v>2889</v>
      </c>
      <c r="Q166" s="58">
        <v>195</v>
      </c>
      <c r="R166" s="58">
        <v>267276</v>
      </c>
      <c r="S166" s="58"/>
      <c r="T166" s="58"/>
      <c r="U166" s="58"/>
      <c r="V166" s="58"/>
      <c r="W166" s="58"/>
      <c r="X166" s="58">
        <v>8668</v>
      </c>
      <c r="Y166" s="58"/>
      <c r="Z166" s="59">
        <f>SUM(L166:X166)</f>
        <v>1134336</v>
      </c>
      <c r="AA166" s="58">
        <v>3813974</v>
      </c>
      <c r="AB166" s="58">
        <v>3569479</v>
      </c>
      <c r="AC166" s="58">
        <v>6402698</v>
      </c>
      <c r="AD166" s="58">
        <v>53930</v>
      </c>
      <c r="AE166" s="58">
        <v>258842</v>
      </c>
      <c r="AF166" s="58">
        <v>5543</v>
      </c>
      <c r="AG166" s="58">
        <v>4907572</v>
      </c>
      <c r="AH166" s="58"/>
      <c r="AI166" s="58"/>
      <c r="AJ166" s="58">
        <v>67450</v>
      </c>
      <c r="AK166" s="58"/>
      <c r="AL166" s="59">
        <f>SUM(AA166:AJ166)</f>
        <v>19079488</v>
      </c>
      <c r="AM166" s="60">
        <v>641418</v>
      </c>
      <c r="AN166" s="58">
        <v>936607</v>
      </c>
      <c r="AO166" s="58">
        <v>565604</v>
      </c>
      <c r="AP166" s="59">
        <f t="shared" si="238"/>
        <v>2143629</v>
      </c>
      <c r="AQ166" s="49">
        <f>K166+Z166+AL166+AP166</f>
        <v>22565857</v>
      </c>
      <c r="AR166" s="12"/>
      <c r="AS166" s="8">
        <v>2023</v>
      </c>
      <c r="AT166" s="8" t="s">
        <v>12</v>
      </c>
      <c r="AU166" s="60">
        <f>+L166+AA166+AM166</f>
        <v>4719427</v>
      </c>
      <c r="AV166" s="58">
        <f t="shared" si="233"/>
        <v>3777089</v>
      </c>
      <c r="AW166" s="58">
        <f>+N166+AC166+AN166</f>
        <v>7712200</v>
      </c>
      <c r="AX166" s="58">
        <f t="shared" si="234"/>
        <v>261731</v>
      </c>
      <c r="AY166" s="58">
        <f t="shared" si="235"/>
        <v>64698</v>
      </c>
      <c r="AZ166" s="58">
        <f>+Q166+AF166</f>
        <v>5738</v>
      </c>
      <c r="BA166" s="58">
        <f>R166+AG166+AO166</f>
        <v>5740452</v>
      </c>
      <c r="BB166" s="58">
        <f t="shared" si="236"/>
        <v>0</v>
      </c>
      <c r="BC166" s="58"/>
      <c r="BD166" s="58"/>
      <c r="BE166" s="58">
        <f>+V166+AI166</f>
        <v>0</v>
      </c>
      <c r="BF166" s="58"/>
      <c r="BG166" s="58">
        <f t="shared" si="237"/>
        <v>76118</v>
      </c>
      <c r="BH166" s="58"/>
      <c r="BI166" s="59">
        <f>SUM(AU166:BG166)</f>
        <v>22357453</v>
      </c>
      <c r="BJ166" s="37"/>
      <c r="BK166" s="8">
        <v>2023</v>
      </c>
      <c r="BL166" s="8" t="s">
        <v>12</v>
      </c>
      <c r="BM166" s="60">
        <f t="shared" si="177"/>
        <v>4738988</v>
      </c>
      <c r="BN166" s="58">
        <f t="shared" si="178"/>
        <v>3796020</v>
      </c>
      <c r="BO166" s="58">
        <f t="shared" si="179"/>
        <v>7871859</v>
      </c>
      <c r="BP166" s="58">
        <f t="shared" si="96"/>
        <v>269156</v>
      </c>
      <c r="BQ166" s="58">
        <f t="shared" si="270"/>
        <v>67508</v>
      </c>
      <c r="BR166" s="58">
        <f t="shared" si="259"/>
        <v>5738</v>
      </c>
      <c r="BS166" s="58">
        <f t="shared" si="172"/>
        <v>5740452</v>
      </c>
      <c r="BT166" s="58">
        <f t="shared" si="221"/>
        <v>0</v>
      </c>
      <c r="BU166" s="58"/>
      <c r="BV166" s="58"/>
      <c r="BW166" s="58">
        <f t="shared" si="181"/>
        <v>0</v>
      </c>
      <c r="BX166" s="58"/>
      <c r="BY166" s="58">
        <f t="shared" si="182"/>
        <v>76136</v>
      </c>
      <c r="BZ166" s="58"/>
      <c r="CA166" s="59">
        <f>SUM(BM166:BY166)</f>
        <v>22565857</v>
      </c>
      <c r="CB166" s="37"/>
    </row>
    <row r="167" spans="1:80" ht="12.5" x14ac:dyDescent="0.25">
      <c r="A167" s="7"/>
      <c r="B167" s="10"/>
      <c r="C167" s="11" t="s">
        <v>13</v>
      </c>
      <c r="D167" s="61">
        <v>18662</v>
      </c>
      <c r="E167" s="62">
        <v>16859</v>
      </c>
      <c r="F167" s="62">
        <v>159388</v>
      </c>
      <c r="G167" s="62">
        <v>2651</v>
      </c>
      <c r="H167" s="62">
        <v>7281</v>
      </c>
      <c r="I167" s="62"/>
      <c r="J167" s="62">
        <v>54</v>
      </c>
      <c r="K167" s="63">
        <f t="shared" si="232"/>
        <v>204895</v>
      </c>
      <c r="L167" s="64">
        <v>254728</v>
      </c>
      <c r="M167" s="62">
        <v>179131</v>
      </c>
      <c r="N167" s="62">
        <v>355063</v>
      </c>
      <c r="O167" s="62">
        <v>10497</v>
      </c>
      <c r="P167" s="62">
        <v>3070</v>
      </c>
      <c r="Q167" s="62">
        <v>282</v>
      </c>
      <c r="R167" s="62">
        <v>273229</v>
      </c>
      <c r="S167" s="62"/>
      <c r="T167" s="62"/>
      <c r="U167" s="62"/>
      <c r="V167" s="62"/>
      <c r="W167" s="62"/>
      <c r="X167" s="62">
        <v>2819</v>
      </c>
      <c r="Y167" s="62"/>
      <c r="Z167" s="63">
        <f t="shared" ref="Z167" si="271">SUM(L167:X167)</f>
        <v>1078819</v>
      </c>
      <c r="AA167" s="62">
        <v>3743579</v>
      </c>
      <c r="AB167" s="62">
        <v>3538235</v>
      </c>
      <c r="AC167" s="62">
        <v>6283614</v>
      </c>
      <c r="AD167" s="62">
        <v>52115</v>
      </c>
      <c r="AE167" s="62">
        <v>266873</v>
      </c>
      <c r="AF167" s="62">
        <v>5216</v>
      </c>
      <c r="AG167" s="62">
        <v>4876480</v>
      </c>
      <c r="AH167" s="62"/>
      <c r="AI167" s="62"/>
      <c r="AJ167" s="62">
        <v>81172</v>
      </c>
      <c r="AK167" s="62"/>
      <c r="AL167" s="63">
        <f t="shared" ref="AL167" si="272">SUM(AA167:AJ167)</f>
        <v>18847284</v>
      </c>
      <c r="AM167" s="64">
        <v>671640</v>
      </c>
      <c r="AN167" s="62">
        <v>997363</v>
      </c>
      <c r="AO167" s="62">
        <v>597408</v>
      </c>
      <c r="AP167" s="63">
        <f t="shared" si="238"/>
        <v>2266411</v>
      </c>
      <c r="AQ167" s="46">
        <f t="shared" ref="AQ167" si="273">K167+Z167+AL167+AP167</f>
        <v>22397409</v>
      </c>
      <c r="AR167" s="12"/>
      <c r="AS167" s="10"/>
      <c r="AT167" s="11" t="s">
        <v>13</v>
      </c>
      <c r="AU167" s="64">
        <f t="shared" ref="AU167" si="274">+L167+AA167+AM167</f>
        <v>4669947</v>
      </c>
      <c r="AV167" s="62">
        <f t="shared" si="233"/>
        <v>3717366</v>
      </c>
      <c r="AW167" s="62">
        <f t="shared" ref="AW167" si="275">+N167+AC167+AN167</f>
        <v>7636040</v>
      </c>
      <c r="AX167" s="62">
        <f t="shared" si="234"/>
        <v>269943</v>
      </c>
      <c r="AY167" s="62">
        <f t="shared" si="235"/>
        <v>62612</v>
      </c>
      <c r="AZ167" s="62">
        <f t="shared" ref="AZ167" si="276">+Q167+AF167</f>
        <v>5498</v>
      </c>
      <c r="BA167" s="62">
        <f t="shared" ref="BA167" si="277">R167+AG167+AO167</f>
        <v>5747117</v>
      </c>
      <c r="BB167" s="62">
        <f t="shared" si="236"/>
        <v>0</v>
      </c>
      <c r="BC167" s="62"/>
      <c r="BD167" s="62"/>
      <c r="BE167" s="62">
        <f t="shared" ref="BE167" si="278">+V167+AI167</f>
        <v>0</v>
      </c>
      <c r="BF167" s="62"/>
      <c r="BG167" s="62">
        <f t="shared" si="237"/>
        <v>83991</v>
      </c>
      <c r="BH167" s="62"/>
      <c r="BI167" s="63">
        <f t="shared" ref="BI167" si="279">SUM(AU167:BG167)</f>
        <v>22192514</v>
      </c>
      <c r="BJ167" s="37"/>
      <c r="BK167" s="10"/>
      <c r="BL167" s="11" t="s">
        <v>13</v>
      </c>
      <c r="BM167" s="64">
        <f t="shared" si="177"/>
        <v>4688609</v>
      </c>
      <c r="BN167" s="62">
        <f t="shared" si="178"/>
        <v>3734225</v>
      </c>
      <c r="BO167" s="62">
        <f t="shared" si="179"/>
        <v>7795428</v>
      </c>
      <c r="BP167" s="62">
        <f t="shared" ref="BP167:BP172" si="280">+H167+AX167</f>
        <v>277224</v>
      </c>
      <c r="BQ167" s="62">
        <f t="shared" si="270"/>
        <v>65263</v>
      </c>
      <c r="BR167" s="62">
        <f t="shared" si="259"/>
        <v>5498</v>
      </c>
      <c r="BS167" s="62">
        <f t="shared" si="172"/>
        <v>5747117</v>
      </c>
      <c r="BT167" s="62">
        <f t="shared" si="221"/>
        <v>0</v>
      </c>
      <c r="BU167" s="62"/>
      <c r="BV167" s="62"/>
      <c r="BW167" s="62">
        <f t="shared" si="181"/>
        <v>0</v>
      </c>
      <c r="BX167" s="62"/>
      <c r="BY167" s="62">
        <f t="shared" si="182"/>
        <v>84045</v>
      </c>
      <c r="BZ167" s="62"/>
      <c r="CA167" s="63">
        <f t="shared" ref="CA167" si="281">SUM(BM167:BY167)</f>
        <v>22397409</v>
      </c>
      <c r="CB167" s="37"/>
    </row>
    <row r="168" spans="1:80" ht="12.5" x14ac:dyDescent="0.25">
      <c r="A168" s="7"/>
      <c r="B168" s="11"/>
      <c r="C168" s="11" t="s">
        <v>14</v>
      </c>
      <c r="D168" s="61">
        <v>19000</v>
      </c>
      <c r="E168" s="62">
        <v>18894</v>
      </c>
      <c r="F168" s="62">
        <v>156313</v>
      </c>
      <c r="G168" s="62">
        <v>2444</v>
      </c>
      <c r="H168" s="62">
        <v>7283</v>
      </c>
      <c r="I168" s="62"/>
      <c r="J168" s="62">
        <v>33</v>
      </c>
      <c r="K168" s="63">
        <f t="shared" ref="K168:K170" si="282">SUM(D168:J168)</f>
        <v>203967</v>
      </c>
      <c r="L168" s="64">
        <v>253058</v>
      </c>
      <c r="M168" s="62">
        <v>193227</v>
      </c>
      <c r="N168" s="62">
        <v>362308</v>
      </c>
      <c r="O168" s="62">
        <v>10231</v>
      </c>
      <c r="P168" s="62">
        <v>3257</v>
      </c>
      <c r="Q168" s="62">
        <v>198</v>
      </c>
      <c r="R168" s="62">
        <v>275630</v>
      </c>
      <c r="S168" s="62"/>
      <c r="T168" s="62"/>
      <c r="U168" s="62"/>
      <c r="V168" s="62"/>
      <c r="W168" s="62"/>
      <c r="X168" s="62">
        <v>2222</v>
      </c>
      <c r="Y168" s="62"/>
      <c r="Z168" s="63">
        <f>SUM(L168:X168)</f>
        <v>1100131</v>
      </c>
      <c r="AA168" s="62">
        <v>3732132</v>
      </c>
      <c r="AB168" s="62">
        <v>3613519</v>
      </c>
      <c r="AC168" s="62">
        <v>6291564</v>
      </c>
      <c r="AD168" s="62">
        <v>50337</v>
      </c>
      <c r="AE168" s="62">
        <v>270345</v>
      </c>
      <c r="AF168" s="62">
        <v>5993</v>
      </c>
      <c r="AG168" s="62">
        <v>4821226</v>
      </c>
      <c r="AH168" s="62"/>
      <c r="AI168" s="62"/>
      <c r="AJ168" s="62">
        <v>89816</v>
      </c>
      <c r="AK168" s="62"/>
      <c r="AL168" s="63">
        <f>SUM(AA168:AJ168)</f>
        <v>18874932</v>
      </c>
      <c r="AM168" s="64">
        <v>714720</v>
      </c>
      <c r="AN168" s="62">
        <v>1076240</v>
      </c>
      <c r="AO168" s="62">
        <v>646856</v>
      </c>
      <c r="AP168" s="63">
        <f t="shared" ref="AP168:AP170" si="283">SUM(AM168:AO168)</f>
        <v>2437816</v>
      </c>
      <c r="AQ168" s="46">
        <f>K168+Z168+AL168+AP168</f>
        <v>22616846</v>
      </c>
      <c r="AR168" s="12"/>
      <c r="AS168" s="11"/>
      <c r="AT168" s="11" t="s">
        <v>14</v>
      </c>
      <c r="AU168" s="64">
        <f>+L168+AA168+AM168</f>
        <v>4699910</v>
      </c>
      <c r="AV168" s="62">
        <f t="shared" ref="AV168:AV170" si="284">+M168+AB168</f>
        <v>3806746</v>
      </c>
      <c r="AW168" s="62">
        <f>+N168+AC168+AN168</f>
        <v>7730112</v>
      </c>
      <c r="AX168" s="62">
        <f t="shared" ref="AX168:AX170" si="285">+P168+AE168</f>
        <v>273602</v>
      </c>
      <c r="AY168" s="62">
        <f t="shared" ref="AY168:AY170" si="286">+O168+AD168</f>
        <v>60568</v>
      </c>
      <c r="AZ168" s="62">
        <f>+Q168+AF168</f>
        <v>6191</v>
      </c>
      <c r="BA168" s="62">
        <f>R168+AG168+AO168</f>
        <v>5743712</v>
      </c>
      <c r="BB168" s="62">
        <f t="shared" ref="BB168:BB170" si="287">+S168</f>
        <v>0</v>
      </c>
      <c r="BC168" s="62"/>
      <c r="BD168" s="62"/>
      <c r="BE168" s="62">
        <f>+V168+AI168</f>
        <v>0</v>
      </c>
      <c r="BF168" s="62"/>
      <c r="BG168" s="62">
        <f t="shared" ref="BG168:BG170" si="288">+X168+AJ168</f>
        <v>92038</v>
      </c>
      <c r="BH168" s="62"/>
      <c r="BI168" s="63">
        <f>SUM(AU168:BG168)</f>
        <v>22412879</v>
      </c>
      <c r="BJ168" s="37"/>
      <c r="BK168" s="11"/>
      <c r="BL168" s="11" t="s">
        <v>14</v>
      </c>
      <c r="BM168" s="64">
        <f t="shared" si="177"/>
        <v>4718910</v>
      </c>
      <c r="BN168" s="62">
        <f t="shared" si="178"/>
        <v>3825640</v>
      </c>
      <c r="BO168" s="62">
        <f t="shared" si="179"/>
        <v>7886425</v>
      </c>
      <c r="BP168" s="62">
        <f t="shared" si="280"/>
        <v>280885</v>
      </c>
      <c r="BQ168" s="62">
        <f t="shared" si="270"/>
        <v>63012</v>
      </c>
      <c r="BR168" s="62">
        <f t="shared" si="259"/>
        <v>6191</v>
      </c>
      <c r="BS168" s="62">
        <f t="shared" si="172"/>
        <v>5743712</v>
      </c>
      <c r="BT168" s="62">
        <f t="shared" si="221"/>
        <v>0</v>
      </c>
      <c r="BU168" s="62"/>
      <c r="BV168" s="62"/>
      <c r="BW168" s="62">
        <f t="shared" si="181"/>
        <v>0</v>
      </c>
      <c r="BX168" s="62"/>
      <c r="BY168" s="62">
        <f t="shared" si="182"/>
        <v>92071</v>
      </c>
      <c r="BZ168" s="62"/>
      <c r="CA168" s="63">
        <f>SUM(BM168:BY168)</f>
        <v>22616846</v>
      </c>
      <c r="CB168" s="37"/>
    </row>
    <row r="169" spans="1:80" ht="12.5" customHeight="1" x14ac:dyDescent="0.25">
      <c r="A169" s="7"/>
      <c r="B169" s="11"/>
      <c r="C169" s="11" t="s">
        <v>15</v>
      </c>
      <c r="D169" s="61">
        <v>17190</v>
      </c>
      <c r="E169" s="62">
        <v>20091</v>
      </c>
      <c r="F169" s="62">
        <v>157359</v>
      </c>
      <c r="G169" s="62">
        <v>2173</v>
      </c>
      <c r="H169" s="62">
        <v>7073</v>
      </c>
      <c r="I169" s="62"/>
      <c r="J169" s="62">
        <v>21</v>
      </c>
      <c r="K169" s="63">
        <f t="shared" si="282"/>
        <v>203907</v>
      </c>
      <c r="L169" s="64">
        <v>245553</v>
      </c>
      <c r="M169" s="62">
        <v>195670</v>
      </c>
      <c r="N169" s="62">
        <v>358308</v>
      </c>
      <c r="O169" s="62">
        <v>9931</v>
      </c>
      <c r="P169" s="62">
        <v>3185</v>
      </c>
      <c r="Q169" s="62">
        <v>182</v>
      </c>
      <c r="R169" s="62">
        <v>273989</v>
      </c>
      <c r="S169" s="62"/>
      <c r="T169" s="62"/>
      <c r="U169" s="62"/>
      <c r="V169" s="62"/>
      <c r="W169" s="62"/>
      <c r="X169" s="62">
        <v>2169</v>
      </c>
      <c r="Y169" s="62"/>
      <c r="Z169" s="63">
        <f>SUM(L169:X169)</f>
        <v>1088987</v>
      </c>
      <c r="AA169" s="62">
        <v>3666811</v>
      </c>
      <c r="AB169" s="62">
        <v>3600397</v>
      </c>
      <c r="AC169" s="62">
        <v>6189107</v>
      </c>
      <c r="AD169" s="62">
        <v>48469</v>
      </c>
      <c r="AE169" s="62">
        <v>262501</v>
      </c>
      <c r="AF169" s="62">
        <v>5414</v>
      </c>
      <c r="AG169" s="62">
        <v>4733707</v>
      </c>
      <c r="AH169" s="62"/>
      <c r="AI169" s="62"/>
      <c r="AJ169" s="62">
        <v>97187</v>
      </c>
      <c r="AK169" s="62"/>
      <c r="AL169" s="63">
        <f>SUM(AA169:AJ169)</f>
        <v>18603593</v>
      </c>
      <c r="AM169" s="64">
        <v>747970</v>
      </c>
      <c r="AN169" s="62">
        <v>1110115</v>
      </c>
      <c r="AO169" s="62">
        <v>684464</v>
      </c>
      <c r="AP169" s="63">
        <f t="shared" si="283"/>
        <v>2542549</v>
      </c>
      <c r="AQ169" s="46">
        <f>K169+Z169+AL169+AP169</f>
        <v>22439036</v>
      </c>
      <c r="AR169" s="12"/>
      <c r="AS169" s="11"/>
      <c r="AT169" s="11" t="s">
        <v>15</v>
      </c>
      <c r="AU169" s="64">
        <f>+L169+AA169+AM169</f>
        <v>4660334</v>
      </c>
      <c r="AV169" s="62">
        <f t="shared" si="284"/>
        <v>3796067</v>
      </c>
      <c r="AW169" s="62">
        <f>+N169+AC169+AN169</f>
        <v>7657530</v>
      </c>
      <c r="AX169" s="62">
        <f t="shared" si="285"/>
        <v>265686</v>
      </c>
      <c r="AY169" s="62">
        <f t="shared" si="286"/>
        <v>58400</v>
      </c>
      <c r="AZ169" s="62">
        <f>+Q169+AF169</f>
        <v>5596</v>
      </c>
      <c r="BA169" s="62">
        <f>R169+AG169+AO169</f>
        <v>5692160</v>
      </c>
      <c r="BB169" s="62">
        <f t="shared" si="287"/>
        <v>0</v>
      </c>
      <c r="BC169" s="62"/>
      <c r="BD169" s="62"/>
      <c r="BE169" s="62">
        <f>+V169+AI169</f>
        <v>0</v>
      </c>
      <c r="BF169" s="62"/>
      <c r="BG169" s="62">
        <f t="shared" si="288"/>
        <v>99356</v>
      </c>
      <c r="BH169" s="62"/>
      <c r="BI169" s="63">
        <f>SUM(AU169:BG169)</f>
        <v>22235129</v>
      </c>
      <c r="BJ169" s="37"/>
      <c r="BK169" s="11"/>
      <c r="BL169" s="11" t="s">
        <v>15</v>
      </c>
      <c r="BM169" s="64">
        <f t="shared" si="177"/>
        <v>4677524</v>
      </c>
      <c r="BN169" s="62">
        <f t="shared" si="178"/>
        <v>3816158</v>
      </c>
      <c r="BO169" s="62">
        <f t="shared" si="179"/>
        <v>7814889</v>
      </c>
      <c r="BP169" s="62">
        <f t="shared" si="280"/>
        <v>272759</v>
      </c>
      <c r="BQ169" s="62">
        <f t="shared" si="270"/>
        <v>60573</v>
      </c>
      <c r="BR169" s="62">
        <f t="shared" si="259"/>
        <v>5596</v>
      </c>
      <c r="BS169" s="62">
        <f t="shared" si="172"/>
        <v>5692160</v>
      </c>
      <c r="BT169" s="62">
        <f t="shared" si="221"/>
        <v>0</v>
      </c>
      <c r="BU169" s="62"/>
      <c r="BV169" s="62"/>
      <c r="BW169" s="62">
        <f t="shared" si="181"/>
        <v>0</v>
      </c>
      <c r="BX169" s="62"/>
      <c r="BY169" s="62">
        <f t="shared" si="182"/>
        <v>99377</v>
      </c>
      <c r="BZ169" s="62"/>
      <c r="CA169" s="63">
        <f>SUM(BM169:BY169)</f>
        <v>22439036</v>
      </c>
      <c r="CB169" s="37"/>
    </row>
    <row r="170" spans="1:80" ht="12.5" customHeight="1" x14ac:dyDescent="0.25">
      <c r="A170" s="7"/>
      <c r="B170" s="10"/>
      <c r="C170" s="11" t="s">
        <v>16</v>
      </c>
      <c r="D170" s="61">
        <v>16518</v>
      </c>
      <c r="E170" s="62">
        <v>19128</v>
      </c>
      <c r="F170" s="62">
        <v>155518</v>
      </c>
      <c r="G170" s="62">
        <v>2033</v>
      </c>
      <c r="H170" s="62">
        <v>6502</v>
      </c>
      <c r="I170" s="62"/>
      <c r="J170" s="62">
        <v>34</v>
      </c>
      <c r="K170" s="63">
        <f t="shared" si="282"/>
        <v>199733</v>
      </c>
      <c r="L170" s="64">
        <v>242600</v>
      </c>
      <c r="M170" s="62">
        <v>191889</v>
      </c>
      <c r="N170" s="62">
        <v>353527</v>
      </c>
      <c r="O170" s="62">
        <v>9804</v>
      </c>
      <c r="P170" s="62">
        <v>3346</v>
      </c>
      <c r="Q170" s="62">
        <v>150</v>
      </c>
      <c r="R170" s="62">
        <v>256941</v>
      </c>
      <c r="S170" s="62"/>
      <c r="T170" s="62"/>
      <c r="U170" s="62"/>
      <c r="V170" s="62"/>
      <c r="W170" s="62"/>
      <c r="X170" s="62">
        <v>3270</v>
      </c>
      <c r="Y170" s="62"/>
      <c r="Z170" s="63">
        <f t="shared" ref="Z170" si="289">SUM(L170:X170)</f>
        <v>1061527</v>
      </c>
      <c r="AA170" s="62">
        <v>3643321</v>
      </c>
      <c r="AB170" s="62">
        <v>3631585</v>
      </c>
      <c r="AC170" s="62">
        <v>6117484</v>
      </c>
      <c r="AD170" s="62">
        <v>47115</v>
      </c>
      <c r="AE170" s="62">
        <v>259327</v>
      </c>
      <c r="AF170" s="62">
        <v>5164</v>
      </c>
      <c r="AG170" s="62">
        <v>4647114</v>
      </c>
      <c r="AH170" s="62"/>
      <c r="AI170" s="62"/>
      <c r="AJ170" s="62">
        <v>97258</v>
      </c>
      <c r="AK170" s="62"/>
      <c r="AL170" s="63">
        <f t="shared" ref="AL170" si="290">SUM(AA170:AJ170)</f>
        <v>18448368</v>
      </c>
      <c r="AM170" s="64">
        <v>787652</v>
      </c>
      <c r="AN170" s="62">
        <v>1166174</v>
      </c>
      <c r="AO170" s="62">
        <v>706038</v>
      </c>
      <c r="AP170" s="63">
        <f t="shared" si="283"/>
        <v>2659864</v>
      </c>
      <c r="AQ170" s="46">
        <f t="shared" ref="AQ170" si="291">K170+Z170+AL170+AP170</f>
        <v>22369492</v>
      </c>
      <c r="AR170" s="12"/>
      <c r="AS170" s="10"/>
      <c r="AT170" s="11" t="s">
        <v>16</v>
      </c>
      <c r="AU170" s="64">
        <f t="shared" ref="AU170" si="292">+L170+AA170+AM170</f>
        <v>4673573</v>
      </c>
      <c r="AV170" s="62">
        <f t="shared" si="284"/>
        <v>3823474</v>
      </c>
      <c r="AW170" s="62">
        <f t="shared" ref="AW170" si="293">+N170+AC170+AN170</f>
        <v>7637185</v>
      </c>
      <c r="AX170" s="62">
        <f t="shared" si="285"/>
        <v>262673</v>
      </c>
      <c r="AY170" s="62">
        <f t="shared" si="286"/>
        <v>56919</v>
      </c>
      <c r="AZ170" s="62">
        <f t="shared" ref="AZ170" si="294">+Q170+AF170</f>
        <v>5314</v>
      </c>
      <c r="BA170" s="62">
        <f t="shared" ref="BA170" si="295">R170+AG170+AO170</f>
        <v>5610093</v>
      </c>
      <c r="BB170" s="62">
        <f t="shared" si="287"/>
        <v>0</v>
      </c>
      <c r="BC170" s="62"/>
      <c r="BD170" s="62"/>
      <c r="BE170" s="62">
        <f t="shared" ref="BE170" si="296">+V170+AI170</f>
        <v>0</v>
      </c>
      <c r="BF170" s="62"/>
      <c r="BG170" s="62">
        <f t="shared" si="288"/>
        <v>100528</v>
      </c>
      <c r="BH170" s="62"/>
      <c r="BI170" s="63">
        <f t="shared" ref="BI170" si="297">SUM(AU170:BG170)</f>
        <v>22169759</v>
      </c>
      <c r="BJ170" s="37"/>
      <c r="BK170" s="11"/>
      <c r="BL170" s="11" t="s">
        <v>16</v>
      </c>
      <c r="BM170" s="64">
        <f t="shared" si="177"/>
        <v>4690091</v>
      </c>
      <c r="BN170" s="62">
        <f t="shared" si="178"/>
        <v>3842602</v>
      </c>
      <c r="BO170" s="62">
        <f t="shared" si="179"/>
        <v>7792703</v>
      </c>
      <c r="BP170" s="62">
        <f t="shared" si="280"/>
        <v>269175</v>
      </c>
      <c r="BQ170" s="62">
        <f t="shared" si="270"/>
        <v>58952</v>
      </c>
      <c r="BR170" s="62">
        <f t="shared" si="259"/>
        <v>5314</v>
      </c>
      <c r="BS170" s="62">
        <f t="shared" si="172"/>
        <v>5610093</v>
      </c>
      <c r="BT170" s="62">
        <f t="shared" si="221"/>
        <v>0</v>
      </c>
      <c r="BU170" s="62"/>
      <c r="BV170" s="62"/>
      <c r="BW170" s="62">
        <f t="shared" si="181"/>
        <v>0</v>
      </c>
      <c r="BX170" s="62"/>
      <c r="BY170" s="62">
        <f t="shared" si="182"/>
        <v>100562</v>
      </c>
      <c r="BZ170" s="62"/>
      <c r="CA170" s="63">
        <f>SUM(BM170:BY170)</f>
        <v>22369492</v>
      </c>
      <c r="CB170" s="37"/>
    </row>
    <row r="171" spans="1:80" ht="12.5" customHeight="1" x14ac:dyDescent="0.25">
      <c r="A171" s="7"/>
      <c r="B171" s="11"/>
      <c r="C171" s="11" t="s">
        <v>17</v>
      </c>
      <c r="D171" s="61">
        <v>16296</v>
      </c>
      <c r="E171" s="62">
        <v>17866</v>
      </c>
      <c r="F171" s="62">
        <v>155164</v>
      </c>
      <c r="G171" s="62">
        <v>1954</v>
      </c>
      <c r="H171" s="62">
        <v>7599</v>
      </c>
      <c r="I171" s="62"/>
      <c r="J171" s="62">
        <v>42</v>
      </c>
      <c r="K171" s="63">
        <f t="shared" ref="K171:K178" si="298">SUM(D171:J171)</f>
        <v>198921</v>
      </c>
      <c r="L171" s="64">
        <v>230641</v>
      </c>
      <c r="M171" s="62">
        <v>189815</v>
      </c>
      <c r="N171" s="62">
        <v>349255</v>
      </c>
      <c r="O171" s="62">
        <v>9581</v>
      </c>
      <c r="P171" s="62">
        <v>4245</v>
      </c>
      <c r="Q171" s="62">
        <v>162</v>
      </c>
      <c r="R171" s="62">
        <v>256862</v>
      </c>
      <c r="S171" s="62"/>
      <c r="T171" s="62"/>
      <c r="U171" s="62"/>
      <c r="V171" s="62"/>
      <c r="W171" s="62"/>
      <c r="X171" s="62">
        <v>3574</v>
      </c>
      <c r="Y171" s="62">
        <v>1549</v>
      </c>
      <c r="Z171" s="63">
        <f>SUM(L171:Y171)</f>
        <v>1045684</v>
      </c>
      <c r="AA171" s="62">
        <v>3616816</v>
      </c>
      <c r="AB171" s="62">
        <v>3667339</v>
      </c>
      <c r="AC171" s="62">
        <v>6026690</v>
      </c>
      <c r="AD171" s="62">
        <v>46560</v>
      </c>
      <c r="AE171" s="62">
        <v>278997</v>
      </c>
      <c r="AF171" s="62">
        <v>4783</v>
      </c>
      <c r="AG171" s="62">
        <v>4673235</v>
      </c>
      <c r="AH171" s="62"/>
      <c r="AI171" s="62"/>
      <c r="AJ171" s="62">
        <v>102855</v>
      </c>
      <c r="AK171" s="62">
        <v>1700</v>
      </c>
      <c r="AL171" s="63">
        <f>SUM(AA171:AK171)</f>
        <v>18418975</v>
      </c>
      <c r="AM171" s="64">
        <v>825182</v>
      </c>
      <c r="AN171" s="62">
        <v>1216354</v>
      </c>
      <c r="AO171" s="62">
        <v>760704</v>
      </c>
      <c r="AP171" s="63">
        <f t="shared" ref="AP171:AP178" si="299">SUM(AM171:AO171)</f>
        <v>2802240</v>
      </c>
      <c r="AQ171" s="46">
        <f>K171+Z171+AL171+AP171</f>
        <v>22465820</v>
      </c>
      <c r="AR171" s="12"/>
      <c r="AS171" s="11"/>
      <c r="AT171" s="11" t="s">
        <v>17</v>
      </c>
      <c r="AU171" s="64">
        <f>+L171+AA171+AM171</f>
        <v>4672639</v>
      </c>
      <c r="AV171" s="62">
        <f t="shared" ref="AV171:AV178" si="300">+M171+AB171</f>
        <v>3857154</v>
      </c>
      <c r="AW171" s="62">
        <f>+N171+AC171+AN171</f>
        <v>7592299</v>
      </c>
      <c r="AX171" s="62">
        <f t="shared" ref="AX171:AX178" si="301">+P171+AE171</f>
        <v>283242</v>
      </c>
      <c r="AY171" s="62">
        <f t="shared" ref="AY171:AY178" si="302">+O171+AD171</f>
        <v>56141</v>
      </c>
      <c r="AZ171" s="62">
        <f>+Q171+AF171</f>
        <v>4945</v>
      </c>
      <c r="BA171" s="62">
        <f>R171+AG171+AO171</f>
        <v>5690801</v>
      </c>
      <c r="BB171" s="62">
        <f t="shared" ref="BB171:BB178" si="303">+S171</f>
        <v>0</v>
      </c>
      <c r="BC171" s="62"/>
      <c r="BD171" s="62"/>
      <c r="BE171" s="62">
        <f>+V171+AI171</f>
        <v>0</v>
      </c>
      <c r="BF171" s="62"/>
      <c r="BG171" s="62">
        <f t="shared" ref="BG171:BG178" si="304">+X171+AJ171</f>
        <v>106429</v>
      </c>
      <c r="BH171" s="62">
        <f>AK171+Y171</f>
        <v>3249</v>
      </c>
      <c r="BI171" s="63">
        <f>SUM(AU171:BH171)</f>
        <v>22266899</v>
      </c>
      <c r="BJ171" s="37"/>
      <c r="BK171" s="11"/>
      <c r="BL171" s="11" t="s">
        <v>17</v>
      </c>
      <c r="BM171" s="64">
        <f t="shared" si="177"/>
        <v>4688935</v>
      </c>
      <c r="BN171" s="62">
        <f t="shared" si="178"/>
        <v>3875020</v>
      </c>
      <c r="BO171" s="62">
        <f t="shared" si="179"/>
        <v>7747463</v>
      </c>
      <c r="BP171" s="62">
        <f t="shared" si="280"/>
        <v>290841</v>
      </c>
      <c r="BQ171" s="62">
        <f t="shared" si="270"/>
        <v>58095</v>
      </c>
      <c r="BR171" s="62">
        <f t="shared" si="259"/>
        <v>4945</v>
      </c>
      <c r="BS171" s="62">
        <f t="shared" si="172"/>
        <v>5690801</v>
      </c>
      <c r="BT171" s="62">
        <f t="shared" si="221"/>
        <v>0</v>
      </c>
      <c r="BU171" s="62"/>
      <c r="BV171" s="62"/>
      <c r="BW171" s="62">
        <f t="shared" si="181"/>
        <v>0</v>
      </c>
      <c r="BX171" s="62"/>
      <c r="BY171" s="62">
        <f t="shared" si="182"/>
        <v>106471</v>
      </c>
      <c r="BZ171" s="62">
        <f>AK171+Y171</f>
        <v>3249</v>
      </c>
      <c r="CA171" s="63">
        <f>SUM(BM171:BZ171)</f>
        <v>22465820</v>
      </c>
      <c r="CB171" s="37"/>
    </row>
    <row r="172" spans="1:80" ht="12.5" customHeight="1" x14ac:dyDescent="0.25">
      <c r="A172" s="7"/>
      <c r="B172" s="11"/>
      <c r="C172" s="11" t="s">
        <v>18</v>
      </c>
      <c r="D172" s="61">
        <v>15728</v>
      </c>
      <c r="E172" s="62">
        <v>18089</v>
      </c>
      <c r="F172" s="62">
        <v>158107</v>
      </c>
      <c r="G172" s="62">
        <v>1873</v>
      </c>
      <c r="H172" s="62">
        <v>7414</v>
      </c>
      <c r="I172" s="62"/>
      <c r="J172" s="62">
        <v>22</v>
      </c>
      <c r="K172" s="63">
        <f t="shared" si="298"/>
        <v>201233</v>
      </c>
      <c r="L172" s="64">
        <v>228374</v>
      </c>
      <c r="M172" s="62">
        <v>180518</v>
      </c>
      <c r="N172" s="62">
        <v>339499</v>
      </c>
      <c r="O172" s="62">
        <v>9326</v>
      </c>
      <c r="P172" s="62">
        <v>4241</v>
      </c>
      <c r="Q172" s="62">
        <v>171</v>
      </c>
      <c r="R172" s="62">
        <v>270332</v>
      </c>
      <c r="S172" s="62"/>
      <c r="T172" s="62"/>
      <c r="U172" s="62"/>
      <c r="V172" s="62"/>
      <c r="W172" s="62"/>
      <c r="X172" s="62">
        <v>3167</v>
      </c>
      <c r="Y172" s="62">
        <v>1635</v>
      </c>
      <c r="Z172" s="63">
        <f t="shared" ref="Z172:Z174" si="305">SUM(L172:Y172)</f>
        <v>1037263</v>
      </c>
      <c r="AA172" s="62">
        <v>3601525</v>
      </c>
      <c r="AB172" s="62">
        <v>3713038</v>
      </c>
      <c r="AC172" s="62">
        <v>6033055</v>
      </c>
      <c r="AD172" s="62">
        <v>45776</v>
      </c>
      <c r="AE172" s="62">
        <v>281173</v>
      </c>
      <c r="AF172" s="62">
        <v>4833</v>
      </c>
      <c r="AG172" s="62">
        <v>4755741</v>
      </c>
      <c r="AH172" s="62"/>
      <c r="AI172" s="62"/>
      <c r="AJ172" s="62">
        <v>106108</v>
      </c>
      <c r="AK172" s="62">
        <v>1912</v>
      </c>
      <c r="AL172" s="63">
        <f t="shared" ref="AL172:AL174" si="306">SUM(AA172:AK172)</f>
        <v>18543161</v>
      </c>
      <c r="AM172" s="64">
        <v>867214</v>
      </c>
      <c r="AN172" s="62">
        <v>1256895</v>
      </c>
      <c r="AO172" s="62">
        <v>806010</v>
      </c>
      <c r="AP172" s="63">
        <f t="shared" si="299"/>
        <v>2930119</v>
      </c>
      <c r="AQ172" s="46">
        <f>K172+Z172+AL172+AP172</f>
        <v>22711776</v>
      </c>
      <c r="AR172" s="12"/>
      <c r="AS172" s="11"/>
      <c r="AT172" s="11" t="s">
        <v>18</v>
      </c>
      <c r="AU172" s="64">
        <f>+L172+AA172+AM172</f>
        <v>4697113</v>
      </c>
      <c r="AV172" s="62">
        <f t="shared" si="300"/>
        <v>3893556</v>
      </c>
      <c r="AW172" s="62">
        <f>+N172+AC172+AN172</f>
        <v>7629449</v>
      </c>
      <c r="AX172" s="62">
        <f t="shared" si="301"/>
        <v>285414</v>
      </c>
      <c r="AY172" s="62">
        <f t="shared" si="302"/>
        <v>55102</v>
      </c>
      <c r="AZ172" s="62">
        <f>+Q172+AF172</f>
        <v>5004</v>
      </c>
      <c r="BA172" s="62">
        <f>R172+AG172+AO172</f>
        <v>5832083</v>
      </c>
      <c r="BB172" s="62">
        <f t="shared" si="303"/>
        <v>0</v>
      </c>
      <c r="BC172" s="62"/>
      <c r="BD172" s="62"/>
      <c r="BE172" s="62">
        <f>+V172+AI172</f>
        <v>0</v>
      </c>
      <c r="BF172" s="62"/>
      <c r="BG172" s="62">
        <f t="shared" si="304"/>
        <v>109275</v>
      </c>
      <c r="BH172" s="62">
        <f t="shared" ref="BH172:BH178" si="307">AK172+Y172</f>
        <v>3547</v>
      </c>
      <c r="BI172" s="63">
        <f t="shared" ref="BI172:BI174" si="308">SUM(AU172:BH172)</f>
        <v>22510543</v>
      </c>
      <c r="BJ172" s="37"/>
      <c r="BK172" s="11"/>
      <c r="BL172" s="11" t="s">
        <v>18</v>
      </c>
      <c r="BM172" s="64">
        <f t="shared" ref="BM172:BM178" si="309">+D172+AU172</f>
        <v>4712841</v>
      </c>
      <c r="BN172" s="62">
        <f t="shared" ref="BN172:BN178" si="310">+E172+AV172</f>
        <v>3911645</v>
      </c>
      <c r="BO172" s="62">
        <f t="shared" ref="BO172:BO178" si="311">+F172+AW172</f>
        <v>7787556</v>
      </c>
      <c r="BP172" s="62">
        <f t="shared" si="280"/>
        <v>292828</v>
      </c>
      <c r="BQ172" s="62">
        <f t="shared" ref="BQ172:BQ178" si="312">+G172+AY172</f>
        <v>56975</v>
      </c>
      <c r="BR172" s="62">
        <f t="shared" ref="BR172:BR178" si="313">+I172+AZ172</f>
        <v>5004</v>
      </c>
      <c r="BS172" s="62">
        <f t="shared" ref="BS172:BS178" si="314">BA172</f>
        <v>5832083</v>
      </c>
      <c r="BT172" s="62">
        <f t="shared" ref="BT172:BT178" si="315">BB172</f>
        <v>0</v>
      </c>
      <c r="BU172" s="62"/>
      <c r="BV172" s="62"/>
      <c r="BW172" s="62">
        <f t="shared" ref="BW172:BW178" si="316">BE172</f>
        <v>0</v>
      </c>
      <c r="BX172" s="62"/>
      <c r="BY172" s="62">
        <f t="shared" ref="BY172:BY178" si="317">+J172+BG172</f>
        <v>109297</v>
      </c>
      <c r="BZ172" s="62">
        <f t="shared" ref="BZ172:BZ178" si="318">AK172+Y172</f>
        <v>3547</v>
      </c>
      <c r="CA172" s="63">
        <f t="shared" ref="CA172:CA174" si="319">SUM(BM172:BZ172)</f>
        <v>22711776</v>
      </c>
      <c r="CB172" s="37"/>
    </row>
    <row r="173" spans="1:80" ht="12.5" customHeight="1" x14ac:dyDescent="0.25">
      <c r="A173" s="7"/>
      <c r="B173" s="10"/>
      <c r="C173" s="11" t="s">
        <v>19</v>
      </c>
      <c r="D173" s="61">
        <v>15219</v>
      </c>
      <c r="E173" s="62">
        <v>16109</v>
      </c>
      <c r="F173" s="62">
        <v>156269</v>
      </c>
      <c r="G173" s="62">
        <v>1840</v>
      </c>
      <c r="H173" s="62">
        <v>90</v>
      </c>
      <c r="I173" s="62"/>
      <c r="J173" s="62">
        <v>14</v>
      </c>
      <c r="K173" s="63">
        <f t="shared" si="298"/>
        <v>189541</v>
      </c>
      <c r="L173" s="64">
        <v>222654</v>
      </c>
      <c r="M173" s="62">
        <v>183409</v>
      </c>
      <c r="N173" s="62">
        <v>334850</v>
      </c>
      <c r="O173" s="62">
        <v>9078</v>
      </c>
      <c r="P173" s="62">
        <v>6526</v>
      </c>
      <c r="Q173" s="62">
        <v>152</v>
      </c>
      <c r="R173" s="62">
        <v>265061</v>
      </c>
      <c r="S173" s="62"/>
      <c r="T173" s="62"/>
      <c r="U173" s="62"/>
      <c r="V173" s="62"/>
      <c r="W173" s="62"/>
      <c r="X173" s="62">
        <v>3246</v>
      </c>
      <c r="Y173" s="62">
        <v>1950</v>
      </c>
      <c r="Z173" s="63">
        <f t="shared" si="305"/>
        <v>1026926</v>
      </c>
      <c r="AA173" s="62">
        <v>3588560</v>
      </c>
      <c r="AB173" s="62">
        <v>3703994</v>
      </c>
      <c r="AC173" s="62">
        <v>5995075</v>
      </c>
      <c r="AD173" s="62">
        <v>45337</v>
      </c>
      <c r="AE173" s="62">
        <v>276234</v>
      </c>
      <c r="AF173" s="62">
        <v>4911</v>
      </c>
      <c r="AG173" s="62">
        <v>4707890</v>
      </c>
      <c r="AH173" s="62"/>
      <c r="AI173" s="62"/>
      <c r="AJ173" s="62">
        <v>111290</v>
      </c>
      <c r="AK173" s="62">
        <v>2272</v>
      </c>
      <c r="AL173" s="63">
        <f t="shared" si="306"/>
        <v>18435563</v>
      </c>
      <c r="AM173" s="64">
        <v>904302</v>
      </c>
      <c r="AN173" s="62">
        <v>1287764</v>
      </c>
      <c r="AO173" s="62">
        <v>860635</v>
      </c>
      <c r="AP173" s="63">
        <f t="shared" si="299"/>
        <v>3052701</v>
      </c>
      <c r="AQ173" s="46">
        <f t="shared" ref="AQ173" si="320">K173+Z173+AL173+AP173</f>
        <v>22704731</v>
      </c>
      <c r="AR173" s="12"/>
      <c r="AS173" s="10"/>
      <c r="AT173" s="11" t="s">
        <v>19</v>
      </c>
      <c r="AU173" s="64">
        <f t="shared" ref="AU173" si="321">+L173+AA173+AM173</f>
        <v>4715516</v>
      </c>
      <c r="AV173" s="62">
        <f t="shared" si="300"/>
        <v>3887403</v>
      </c>
      <c r="AW173" s="62">
        <f t="shared" ref="AW173" si="322">+N173+AC173+AN173</f>
        <v>7617689</v>
      </c>
      <c r="AX173" s="62">
        <f t="shared" si="301"/>
        <v>282760</v>
      </c>
      <c r="AY173" s="62">
        <f t="shared" si="302"/>
        <v>54415</v>
      </c>
      <c r="AZ173" s="62">
        <f t="shared" ref="AZ173" si="323">+Q173+AF173</f>
        <v>5063</v>
      </c>
      <c r="BA173" s="62">
        <f t="shared" ref="BA173" si="324">R173+AG173+AO173</f>
        <v>5833586</v>
      </c>
      <c r="BB173" s="62">
        <f t="shared" si="303"/>
        <v>0</v>
      </c>
      <c r="BC173" s="62"/>
      <c r="BD173" s="62"/>
      <c r="BE173" s="62">
        <f t="shared" ref="BE173" si="325">+V173+AI173</f>
        <v>0</v>
      </c>
      <c r="BF173" s="62"/>
      <c r="BG173" s="62">
        <f t="shared" si="304"/>
        <v>114536</v>
      </c>
      <c r="BH173" s="62">
        <f t="shared" si="307"/>
        <v>4222</v>
      </c>
      <c r="BI173" s="63">
        <f t="shared" si="308"/>
        <v>22515190</v>
      </c>
      <c r="BJ173" s="37"/>
      <c r="BK173" s="10"/>
      <c r="BL173" s="11" t="s">
        <v>19</v>
      </c>
      <c r="BM173" s="64">
        <f t="shared" si="309"/>
        <v>4730735</v>
      </c>
      <c r="BN173" s="62">
        <f t="shared" si="310"/>
        <v>3903512</v>
      </c>
      <c r="BO173" s="62">
        <f t="shared" si="311"/>
        <v>7773958</v>
      </c>
      <c r="BP173" s="62">
        <f t="shared" ref="BP173:BP178" si="326">+H173+AX173</f>
        <v>282850</v>
      </c>
      <c r="BQ173" s="62">
        <f t="shared" si="312"/>
        <v>56255</v>
      </c>
      <c r="BR173" s="62">
        <f t="shared" si="313"/>
        <v>5063</v>
      </c>
      <c r="BS173" s="62">
        <f t="shared" si="314"/>
        <v>5833586</v>
      </c>
      <c r="BT173" s="62">
        <f t="shared" si="315"/>
        <v>0</v>
      </c>
      <c r="BU173" s="62"/>
      <c r="BV173" s="62"/>
      <c r="BW173" s="62">
        <f t="shared" si="316"/>
        <v>0</v>
      </c>
      <c r="BX173" s="62"/>
      <c r="BY173" s="62">
        <f t="shared" si="317"/>
        <v>114550</v>
      </c>
      <c r="BZ173" s="62">
        <f t="shared" si="318"/>
        <v>4222</v>
      </c>
      <c r="CA173" s="63">
        <f t="shared" si="319"/>
        <v>22704731</v>
      </c>
      <c r="CB173" s="37"/>
    </row>
    <row r="174" spans="1:80" ht="12.5" customHeight="1" x14ac:dyDescent="0.25">
      <c r="A174" s="7"/>
      <c r="B174" s="11"/>
      <c r="C174" s="11" t="s">
        <v>20</v>
      </c>
      <c r="D174" s="61">
        <v>14966</v>
      </c>
      <c r="E174" s="62">
        <v>14549</v>
      </c>
      <c r="F174" s="62">
        <v>154460</v>
      </c>
      <c r="G174" s="62">
        <v>1752</v>
      </c>
      <c r="H174" s="62">
        <v>8235</v>
      </c>
      <c r="I174" s="62"/>
      <c r="J174" s="62">
        <v>13</v>
      </c>
      <c r="K174" s="63">
        <f t="shared" si="298"/>
        <v>193975</v>
      </c>
      <c r="L174" s="64">
        <v>215219</v>
      </c>
      <c r="M174" s="62">
        <v>177622</v>
      </c>
      <c r="N174" s="62">
        <v>340052</v>
      </c>
      <c r="O174" s="62">
        <v>8895</v>
      </c>
      <c r="P174" s="62">
        <v>5662</v>
      </c>
      <c r="Q174" s="62">
        <v>166</v>
      </c>
      <c r="R174" s="62">
        <v>261383</v>
      </c>
      <c r="S174" s="62"/>
      <c r="T174" s="62"/>
      <c r="U174" s="62"/>
      <c r="V174" s="62"/>
      <c r="W174" s="62"/>
      <c r="X174" s="62">
        <v>3412</v>
      </c>
      <c r="Y174" s="62">
        <v>1980</v>
      </c>
      <c r="Z174" s="63">
        <f t="shared" si="305"/>
        <v>1014391</v>
      </c>
      <c r="AA174" s="62">
        <v>3529894</v>
      </c>
      <c r="AB174" s="62">
        <v>3755694</v>
      </c>
      <c r="AC174" s="62">
        <v>5984589</v>
      </c>
      <c r="AD174" s="62">
        <v>44304</v>
      </c>
      <c r="AE174" s="62">
        <v>285499</v>
      </c>
      <c r="AF174" s="62">
        <v>4858</v>
      </c>
      <c r="AG174" s="62">
        <v>4673255</v>
      </c>
      <c r="AH174" s="62"/>
      <c r="AI174" s="62"/>
      <c r="AJ174" s="62">
        <v>115059</v>
      </c>
      <c r="AK174" s="62">
        <v>2229</v>
      </c>
      <c r="AL174" s="63">
        <f t="shared" si="306"/>
        <v>18395381</v>
      </c>
      <c r="AM174" s="64">
        <v>933497</v>
      </c>
      <c r="AN174" s="62">
        <v>1315033</v>
      </c>
      <c r="AO174" s="62">
        <v>895508</v>
      </c>
      <c r="AP174" s="63">
        <f t="shared" si="299"/>
        <v>3144038</v>
      </c>
      <c r="AQ174" s="46">
        <f t="shared" ref="AQ174:AQ179" si="327">K174+Z174+AL174+AP174</f>
        <v>22747785</v>
      </c>
      <c r="AR174" s="12"/>
      <c r="AS174" s="11"/>
      <c r="AT174" s="11" t="s">
        <v>20</v>
      </c>
      <c r="AU174" s="64">
        <f t="shared" ref="AU174:AU179" si="328">+L174+AA174+AM174</f>
        <v>4678610</v>
      </c>
      <c r="AV174" s="62">
        <f t="shared" si="300"/>
        <v>3933316</v>
      </c>
      <c r="AW174" s="62">
        <f t="shared" ref="AW174:AW179" si="329">+N174+AC174+AN174</f>
        <v>7639674</v>
      </c>
      <c r="AX174" s="62">
        <f t="shared" si="301"/>
        <v>291161</v>
      </c>
      <c r="AY174" s="62">
        <f t="shared" si="302"/>
        <v>53199</v>
      </c>
      <c r="AZ174" s="62">
        <f t="shared" ref="AZ174:AZ179" si="330">+Q174+AF174</f>
        <v>5024</v>
      </c>
      <c r="BA174" s="62">
        <f t="shared" ref="BA174:BA179" si="331">R174+AG174+AO174</f>
        <v>5830146</v>
      </c>
      <c r="BB174" s="62">
        <f t="shared" si="303"/>
        <v>0</v>
      </c>
      <c r="BC174" s="62"/>
      <c r="BD174" s="62"/>
      <c r="BE174" s="62">
        <f t="shared" ref="BE174:BE179" si="332">+V174+AI174</f>
        <v>0</v>
      </c>
      <c r="BF174" s="62"/>
      <c r="BG174" s="62">
        <f t="shared" si="304"/>
        <v>118471</v>
      </c>
      <c r="BH174" s="62">
        <f t="shared" si="307"/>
        <v>4209</v>
      </c>
      <c r="BI174" s="63">
        <f t="shared" si="308"/>
        <v>22553810</v>
      </c>
      <c r="BJ174" s="37"/>
      <c r="BK174" s="11"/>
      <c r="BL174" s="11" t="s">
        <v>20</v>
      </c>
      <c r="BM174" s="64">
        <f t="shared" si="309"/>
        <v>4693576</v>
      </c>
      <c r="BN174" s="62">
        <f t="shared" si="310"/>
        <v>3947865</v>
      </c>
      <c r="BO174" s="62">
        <f t="shared" si="311"/>
        <v>7794134</v>
      </c>
      <c r="BP174" s="62">
        <f t="shared" si="326"/>
        <v>299396</v>
      </c>
      <c r="BQ174" s="62">
        <f t="shared" si="312"/>
        <v>54951</v>
      </c>
      <c r="BR174" s="62">
        <f t="shared" si="313"/>
        <v>5024</v>
      </c>
      <c r="BS174" s="62">
        <f t="shared" si="314"/>
        <v>5830146</v>
      </c>
      <c r="BT174" s="62">
        <f t="shared" si="315"/>
        <v>0</v>
      </c>
      <c r="BU174" s="62"/>
      <c r="BV174" s="62"/>
      <c r="BW174" s="62">
        <f t="shared" si="316"/>
        <v>0</v>
      </c>
      <c r="BX174" s="62"/>
      <c r="BY174" s="62">
        <f t="shared" si="317"/>
        <v>118484</v>
      </c>
      <c r="BZ174" s="62">
        <f t="shared" si="318"/>
        <v>4209</v>
      </c>
      <c r="CA174" s="63">
        <f t="shared" si="319"/>
        <v>22747785</v>
      </c>
      <c r="CB174" s="37"/>
    </row>
    <row r="175" spans="1:80" ht="12.5" customHeight="1" x14ac:dyDescent="0.25">
      <c r="A175" s="7"/>
      <c r="B175" s="11"/>
      <c r="C175" s="11" t="s">
        <v>21</v>
      </c>
      <c r="D175" s="61">
        <v>14555</v>
      </c>
      <c r="E175" s="62">
        <v>14216</v>
      </c>
      <c r="F175" s="62">
        <v>152155</v>
      </c>
      <c r="G175" s="62">
        <v>1691</v>
      </c>
      <c r="H175" s="62">
        <v>5594</v>
      </c>
      <c r="I175" s="62"/>
      <c r="J175" s="62">
        <v>16</v>
      </c>
      <c r="K175" s="63">
        <f t="shared" si="298"/>
        <v>188227</v>
      </c>
      <c r="L175" s="64">
        <v>212894</v>
      </c>
      <c r="M175" s="62">
        <v>163562</v>
      </c>
      <c r="N175" s="62">
        <v>351975</v>
      </c>
      <c r="O175" s="62">
        <v>8766</v>
      </c>
      <c r="P175" s="62">
        <v>6055</v>
      </c>
      <c r="Q175" s="62">
        <v>152</v>
      </c>
      <c r="R175" s="62">
        <v>257354</v>
      </c>
      <c r="S175" s="62"/>
      <c r="T175" s="62"/>
      <c r="U175" s="62"/>
      <c r="V175" s="62"/>
      <c r="W175" s="62"/>
      <c r="X175" s="62">
        <v>3752</v>
      </c>
      <c r="Y175" s="62">
        <v>1917</v>
      </c>
      <c r="Z175" s="63">
        <f t="shared" ref="Z175:Z180" si="333">SUM(L175:Y175)</f>
        <v>1006427</v>
      </c>
      <c r="AA175" s="62">
        <v>3519343</v>
      </c>
      <c r="AB175" s="62">
        <v>3733859</v>
      </c>
      <c r="AC175" s="62">
        <v>6013329</v>
      </c>
      <c r="AD175" s="62">
        <v>43229</v>
      </c>
      <c r="AE175" s="62">
        <v>283794</v>
      </c>
      <c r="AF175" s="62">
        <v>4911</v>
      </c>
      <c r="AG175" s="62">
        <v>4631227</v>
      </c>
      <c r="AH175" s="62"/>
      <c r="AI175" s="62"/>
      <c r="AJ175" s="62">
        <v>128801</v>
      </c>
      <c r="AK175" s="62">
        <v>2330</v>
      </c>
      <c r="AL175" s="63">
        <f t="shared" ref="AL175:AL180" si="334">SUM(AA175:AK175)</f>
        <v>18360823</v>
      </c>
      <c r="AM175" s="64">
        <v>984984</v>
      </c>
      <c r="AN175" s="62">
        <v>1373222</v>
      </c>
      <c r="AO175" s="62">
        <v>928107</v>
      </c>
      <c r="AP175" s="63">
        <f t="shared" si="299"/>
        <v>3286313</v>
      </c>
      <c r="AQ175" s="46">
        <f t="shared" si="327"/>
        <v>22841790</v>
      </c>
      <c r="AR175" s="12"/>
      <c r="AS175" s="11"/>
      <c r="AT175" s="11" t="s">
        <v>21</v>
      </c>
      <c r="AU175" s="64">
        <f t="shared" si="328"/>
        <v>4717221</v>
      </c>
      <c r="AV175" s="62">
        <f t="shared" si="300"/>
        <v>3897421</v>
      </c>
      <c r="AW175" s="62">
        <f t="shared" si="329"/>
        <v>7738526</v>
      </c>
      <c r="AX175" s="62">
        <f t="shared" si="301"/>
        <v>289849</v>
      </c>
      <c r="AY175" s="62">
        <f t="shared" si="302"/>
        <v>51995</v>
      </c>
      <c r="AZ175" s="62">
        <f t="shared" si="330"/>
        <v>5063</v>
      </c>
      <c r="BA175" s="62">
        <f t="shared" si="331"/>
        <v>5816688</v>
      </c>
      <c r="BB175" s="62">
        <f t="shared" si="303"/>
        <v>0</v>
      </c>
      <c r="BC175" s="62"/>
      <c r="BD175" s="62"/>
      <c r="BE175" s="62">
        <f t="shared" si="332"/>
        <v>0</v>
      </c>
      <c r="BF175" s="62"/>
      <c r="BG175" s="62">
        <f t="shared" si="304"/>
        <v>132553</v>
      </c>
      <c r="BH175" s="62">
        <f t="shared" si="307"/>
        <v>4247</v>
      </c>
      <c r="BI175" s="63">
        <f t="shared" ref="BI175:BI180" si="335">SUM(AU175:BH175)</f>
        <v>22653563</v>
      </c>
      <c r="BJ175" s="37"/>
      <c r="BK175" s="11"/>
      <c r="BL175" s="11" t="s">
        <v>21</v>
      </c>
      <c r="BM175" s="64">
        <f t="shared" si="309"/>
        <v>4731776</v>
      </c>
      <c r="BN175" s="62">
        <f t="shared" si="310"/>
        <v>3911637</v>
      </c>
      <c r="BO175" s="62">
        <f t="shared" si="311"/>
        <v>7890681</v>
      </c>
      <c r="BP175" s="62">
        <f t="shared" si="326"/>
        <v>295443</v>
      </c>
      <c r="BQ175" s="62">
        <f t="shared" si="312"/>
        <v>53686</v>
      </c>
      <c r="BR175" s="62">
        <f t="shared" si="313"/>
        <v>5063</v>
      </c>
      <c r="BS175" s="62">
        <f t="shared" si="314"/>
        <v>5816688</v>
      </c>
      <c r="BT175" s="62">
        <f t="shared" si="315"/>
        <v>0</v>
      </c>
      <c r="BU175" s="62"/>
      <c r="BV175" s="62"/>
      <c r="BW175" s="62">
        <f t="shared" si="316"/>
        <v>0</v>
      </c>
      <c r="BX175" s="62"/>
      <c r="BY175" s="62">
        <f t="shared" si="317"/>
        <v>132569</v>
      </c>
      <c r="BZ175" s="62">
        <f t="shared" si="318"/>
        <v>4247</v>
      </c>
      <c r="CA175" s="63">
        <f t="shared" ref="CA175:CA180" si="336">SUM(BM175:BZ175)</f>
        <v>22841790</v>
      </c>
      <c r="CB175" s="37"/>
    </row>
    <row r="176" spans="1:80" ht="12.5" customHeight="1" x14ac:dyDescent="0.25">
      <c r="A176" s="7"/>
      <c r="B176" s="11"/>
      <c r="C176" s="11" t="s">
        <v>22</v>
      </c>
      <c r="D176" s="61">
        <v>14023</v>
      </c>
      <c r="E176" s="62">
        <v>14415</v>
      </c>
      <c r="F176" s="62">
        <v>149210</v>
      </c>
      <c r="G176" s="62">
        <v>1625</v>
      </c>
      <c r="H176" s="62">
        <v>5987</v>
      </c>
      <c r="I176" s="62"/>
      <c r="J176" s="62">
        <v>13</v>
      </c>
      <c r="K176" s="63">
        <f t="shared" si="298"/>
        <v>185273</v>
      </c>
      <c r="L176" s="64">
        <v>204051</v>
      </c>
      <c r="M176" s="62">
        <v>170627</v>
      </c>
      <c r="N176" s="62">
        <v>330020</v>
      </c>
      <c r="O176" s="62">
        <v>8549</v>
      </c>
      <c r="P176" s="62">
        <v>6572</v>
      </c>
      <c r="Q176" s="62">
        <v>128</v>
      </c>
      <c r="R176" s="62">
        <v>261016</v>
      </c>
      <c r="S176" s="62"/>
      <c r="T176" s="62"/>
      <c r="U176" s="62"/>
      <c r="V176" s="62"/>
      <c r="W176" s="62"/>
      <c r="X176" s="62">
        <v>5263</v>
      </c>
      <c r="Y176" s="62">
        <v>1841</v>
      </c>
      <c r="Z176" s="63">
        <f t="shared" si="333"/>
        <v>988067</v>
      </c>
      <c r="AA176" s="62">
        <v>3445596</v>
      </c>
      <c r="AB176" s="62">
        <v>3730041</v>
      </c>
      <c r="AC176" s="62">
        <v>5942736</v>
      </c>
      <c r="AD176" s="62">
        <v>41999</v>
      </c>
      <c r="AE176" s="62">
        <v>284777</v>
      </c>
      <c r="AF176" s="62">
        <v>4635</v>
      </c>
      <c r="AG176" s="62">
        <v>4580632</v>
      </c>
      <c r="AH176" s="62"/>
      <c r="AI176" s="62"/>
      <c r="AJ176" s="62">
        <v>109630</v>
      </c>
      <c r="AK176" s="62">
        <v>2323</v>
      </c>
      <c r="AL176" s="63">
        <f t="shared" si="334"/>
        <v>18142369</v>
      </c>
      <c r="AM176" s="64">
        <v>1028921</v>
      </c>
      <c r="AN176" s="62">
        <v>1437510</v>
      </c>
      <c r="AO176" s="62">
        <v>973383</v>
      </c>
      <c r="AP176" s="63">
        <f t="shared" si="299"/>
        <v>3439814</v>
      </c>
      <c r="AQ176" s="46">
        <f t="shared" si="327"/>
        <v>22755523</v>
      </c>
      <c r="AR176" s="12"/>
      <c r="AS176" s="11"/>
      <c r="AT176" s="11" t="s">
        <v>22</v>
      </c>
      <c r="AU176" s="64">
        <f t="shared" si="328"/>
        <v>4678568</v>
      </c>
      <c r="AV176" s="62">
        <f t="shared" si="300"/>
        <v>3900668</v>
      </c>
      <c r="AW176" s="62">
        <f t="shared" si="329"/>
        <v>7710266</v>
      </c>
      <c r="AX176" s="62">
        <f t="shared" si="301"/>
        <v>291349</v>
      </c>
      <c r="AY176" s="62">
        <f t="shared" si="302"/>
        <v>50548</v>
      </c>
      <c r="AZ176" s="62">
        <f t="shared" si="330"/>
        <v>4763</v>
      </c>
      <c r="BA176" s="62">
        <f t="shared" si="331"/>
        <v>5815031</v>
      </c>
      <c r="BB176" s="62">
        <f t="shared" si="303"/>
        <v>0</v>
      </c>
      <c r="BC176" s="62"/>
      <c r="BD176" s="62"/>
      <c r="BE176" s="62">
        <f t="shared" si="332"/>
        <v>0</v>
      </c>
      <c r="BF176" s="62"/>
      <c r="BG176" s="62">
        <f t="shared" si="304"/>
        <v>114893</v>
      </c>
      <c r="BH176" s="62">
        <f t="shared" si="307"/>
        <v>4164</v>
      </c>
      <c r="BI176" s="63">
        <f t="shared" si="335"/>
        <v>22570250</v>
      </c>
      <c r="BJ176" s="37"/>
      <c r="BK176" s="11"/>
      <c r="BL176" s="11" t="s">
        <v>22</v>
      </c>
      <c r="BM176" s="64">
        <f t="shared" si="309"/>
        <v>4692591</v>
      </c>
      <c r="BN176" s="62">
        <f t="shared" si="310"/>
        <v>3915083</v>
      </c>
      <c r="BO176" s="62">
        <f t="shared" si="311"/>
        <v>7859476</v>
      </c>
      <c r="BP176" s="62">
        <f t="shared" si="326"/>
        <v>297336</v>
      </c>
      <c r="BQ176" s="62">
        <f t="shared" si="312"/>
        <v>52173</v>
      </c>
      <c r="BR176" s="62">
        <f t="shared" si="313"/>
        <v>4763</v>
      </c>
      <c r="BS176" s="62">
        <f t="shared" si="314"/>
        <v>5815031</v>
      </c>
      <c r="BT176" s="62">
        <f t="shared" si="315"/>
        <v>0</v>
      </c>
      <c r="BU176" s="62"/>
      <c r="BV176" s="62"/>
      <c r="BW176" s="62">
        <f t="shared" si="316"/>
        <v>0</v>
      </c>
      <c r="BX176" s="62"/>
      <c r="BY176" s="62">
        <f t="shared" si="317"/>
        <v>114906</v>
      </c>
      <c r="BZ176" s="62">
        <f t="shared" si="318"/>
        <v>4164</v>
      </c>
      <c r="CA176" s="63">
        <f t="shared" si="336"/>
        <v>22755523</v>
      </c>
      <c r="CB176" s="37"/>
    </row>
    <row r="177" spans="1:80" ht="12.5" customHeight="1" thickBot="1" x14ac:dyDescent="0.3">
      <c r="A177" s="7"/>
      <c r="B177" s="15"/>
      <c r="C177" s="15" t="s">
        <v>23</v>
      </c>
      <c r="D177" s="53">
        <v>13687</v>
      </c>
      <c r="E177" s="54">
        <v>12762</v>
      </c>
      <c r="F177" s="54">
        <v>148927</v>
      </c>
      <c r="G177" s="54">
        <v>1539</v>
      </c>
      <c r="H177" s="54">
        <v>6326</v>
      </c>
      <c r="I177" s="54"/>
      <c r="J177" s="54">
        <v>13</v>
      </c>
      <c r="K177" s="55">
        <f t="shared" si="298"/>
        <v>183254</v>
      </c>
      <c r="L177" s="56">
        <v>199118</v>
      </c>
      <c r="M177" s="54">
        <v>163476</v>
      </c>
      <c r="N177" s="54">
        <v>323192</v>
      </c>
      <c r="O177" s="54">
        <v>8352</v>
      </c>
      <c r="P177" s="54">
        <v>6182</v>
      </c>
      <c r="Q177" s="54">
        <v>118</v>
      </c>
      <c r="R177" s="54">
        <v>144591</v>
      </c>
      <c r="S177" s="54"/>
      <c r="T177" s="54"/>
      <c r="U177" s="54"/>
      <c r="V177" s="54"/>
      <c r="W177" s="54"/>
      <c r="X177" s="54">
        <v>3892</v>
      </c>
      <c r="Y177" s="54">
        <v>1789</v>
      </c>
      <c r="Z177" s="55">
        <f t="shared" si="333"/>
        <v>850710</v>
      </c>
      <c r="AA177" s="54">
        <v>3412074</v>
      </c>
      <c r="AB177" s="54">
        <v>3583085</v>
      </c>
      <c r="AC177" s="54">
        <v>5857648</v>
      </c>
      <c r="AD177" s="54">
        <v>41000</v>
      </c>
      <c r="AE177" s="54">
        <v>288773</v>
      </c>
      <c r="AF177" s="54">
        <v>4626</v>
      </c>
      <c r="AG177" s="54">
        <v>4462665</v>
      </c>
      <c r="AH177" s="54"/>
      <c r="AI177" s="54"/>
      <c r="AJ177" s="54">
        <v>125685</v>
      </c>
      <c r="AK177" s="54">
        <v>2425</v>
      </c>
      <c r="AL177" s="55">
        <f t="shared" si="334"/>
        <v>17777981</v>
      </c>
      <c r="AM177" s="56">
        <v>1085015</v>
      </c>
      <c r="AN177" s="54">
        <v>1595836</v>
      </c>
      <c r="AO177" s="54">
        <v>1163848</v>
      </c>
      <c r="AP177" s="55">
        <f t="shared" si="299"/>
        <v>3844699</v>
      </c>
      <c r="AQ177" s="43">
        <f t="shared" si="327"/>
        <v>22656644</v>
      </c>
      <c r="AR177" s="12"/>
      <c r="AS177" s="15"/>
      <c r="AT177" s="15" t="s">
        <v>23</v>
      </c>
      <c r="AU177" s="56">
        <f t="shared" si="328"/>
        <v>4696207</v>
      </c>
      <c r="AV177" s="54">
        <f t="shared" si="300"/>
        <v>3746561</v>
      </c>
      <c r="AW177" s="54">
        <f t="shared" si="329"/>
        <v>7776676</v>
      </c>
      <c r="AX177" s="54">
        <f t="shared" si="301"/>
        <v>294955</v>
      </c>
      <c r="AY177" s="54">
        <f t="shared" si="302"/>
        <v>49352</v>
      </c>
      <c r="AZ177" s="54">
        <f t="shared" si="330"/>
        <v>4744</v>
      </c>
      <c r="BA177" s="54">
        <f t="shared" si="331"/>
        <v>5771104</v>
      </c>
      <c r="BB177" s="54">
        <f t="shared" si="303"/>
        <v>0</v>
      </c>
      <c r="BC177" s="54"/>
      <c r="BD177" s="54"/>
      <c r="BE177" s="54">
        <f t="shared" si="332"/>
        <v>0</v>
      </c>
      <c r="BF177" s="54"/>
      <c r="BG177" s="54">
        <f t="shared" si="304"/>
        <v>129577</v>
      </c>
      <c r="BH177" s="54">
        <f t="shared" si="307"/>
        <v>4214</v>
      </c>
      <c r="BI177" s="55">
        <f t="shared" si="335"/>
        <v>22473390</v>
      </c>
      <c r="BJ177" s="37"/>
      <c r="BK177" s="15"/>
      <c r="BL177" s="15" t="s">
        <v>23</v>
      </c>
      <c r="BM177" s="56">
        <f t="shared" si="309"/>
        <v>4709894</v>
      </c>
      <c r="BN177" s="54">
        <f t="shared" si="310"/>
        <v>3759323</v>
      </c>
      <c r="BO177" s="54">
        <f t="shared" si="311"/>
        <v>7925603</v>
      </c>
      <c r="BP177" s="54">
        <f t="shared" si="326"/>
        <v>301281</v>
      </c>
      <c r="BQ177" s="54">
        <f t="shared" si="312"/>
        <v>50891</v>
      </c>
      <c r="BR177" s="54">
        <f t="shared" si="313"/>
        <v>4744</v>
      </c>
      <c r="BS177" s="54">
        <f t="shared" si="314"/>
        <v>5771104</v>
      </c>
      <c r="BT177" s="54">
        <f t="shared" si="315"/>
        <v>0</v>
      </c>
      <c r="BU177" s="54"/>
      <c r="BV177" s="54"/>
      <c r="BW177" s="54">
        <f t="shared" si="316"/>
        <v>0</v>
      </c>
      <c r="BX177" s="54"/>
      <c r="BY177" s="54">
        <f t="shared" si="317"/>
        <v>129590</v>
      </c>
      <c r="BZ177" s="54">
        <f t="shared" si="318"/>
        <v>4214</v>
      </c>
      <c r="CA177" s="55">
        <f t="shared" si="336"/>
        <v>22656644</v>
      </c>
      <c r="CB177" s="37"/>
    </row>
    <row r="178" spans="1:80" ht="12.5" customHeight="1" x14ac:dyDescent="0.25">
      <c r="A178" s="7"/>
      <c r="B178" s="8">
        <v>2024</v>
      </c>
      <c r="C178" s="8" t="s">
        <v>12</v>
      </c>
      <c r="D178" s="57">
        <v>12856</v>
      </c>
      <c r="E178" s="58">
        <v>13836</v>
      </c>
      <c r="F178" s="58">
        <v>148891</v>
      </c>
      <c r="G178" s="58">
        <v>1393</v>
      </c>
      <c r="H178" s="58">
        <v>6678</v>
      </c>
      <c r="I178" s="58"/>
      <c r="J178" s="58">
        <v>13</v>
      </c>
      <c r="K178" s="59">
        <f t="shared" si="298"/>
        <v>183667</v>
      </c>
      <c r="L178" s="60">
        <v>189915</v>
      </c>
      <c r="M178" s="58">
        <v>168460</v>
      </c>
      <c r="N178" s="58">
        <v>311682</v>
      </c>
      <c r="O178" s="58">
        <v>8249</v>
      </c>
      <c r="P178" s="58">
        <v>5605</v>
      </c>
      <c r="Q178" s="58">
        <v>158</v>
      </c>
      <c r="R178" s="58">
        <v>259196</v>
      </c>
      <c r="S178" s="58"/>
      <c r="T178" s="58"/>
      <c r="U178" s="58"/>
      <c r="V178" s="58"/>
      <c r="W178" s="58"/>
      <c r="X178" s="58">
        <v>5263</v>
      </c>
      <c r="Y178" s="58">
        <v>1851</v>
      </c>
      <c r="Z178" s="59">
        <f t="shared" si="333"/>
        <v>950379</v>
      </c>
      <c r="AA178" s="58">
        <v>3345197</v>
      </c>
      <c r="AB178" s="58">
        <v>3730079</v>
      </c>
      <c r="AC178" s="58">
        <v>5745285</v>
      </c>
      <c r="AD178" s="58">
        <v>40176</v>
      </c>
      <c r="AE178" s="58">
        <v>293667</v>
      </c>
      <c r="AF178" s="58">
        <v>4445</v>
      </c>
      <c r="AG178" s="58">
        <v>4459727</v>
      </c>
      <c r="AH178" s="58"/>
      <c r="AI178" s="58"/>
      <c r="AJ178" s="58">
        <v>109630</v>
      </c>
      <c r="AK178" s="58">
        <v>2572</v>
      </c>
      <c r="AL178" s="59">
        <f t="shared" si="334"/>
        <v>17730778</v>
      </c>
      <c r="AM178" s="60">
        <v>1119909</v>
      </c>
      <c r="AN178" s="58">
        <v>1723190</v>
      </c>
      <c r="AO178" s="58">
        <v>1093645</v>
      </c>
      <c r="AP178" s="59">
        <f t="shared" si="299"/>
        <v>3936744</v>
      </c>
      <c r="AQ178" s="49">
        <f t="shared" si="327"/>
        <v>22801568</v>
      </c>
      <c r="AR178" s="12"/>
      <c r="AS178" s="8">
        <v>2024</v>
      </c>
      <c r="AT178" s="8" t="s">
        <v>12</v>
      </c>
      <c r="AU178" s="60">
        <f t="shared" si="328"/>
        <v>4655021</v>
      </c>
      <c r="AV178" s="58">
        <f t="shared" si="300"/>
        <v>3898539</v>
      </c>
      <c r="AW178" s="58">
        <f t="shared" si="329"/>
        <v>7780157</v>
      </c>
      <c r="AX178" s="58">
        <f t="shared" si="301"/>
        <v>299272</v>
      </c>
      <c r="AY178" s="58">
        <f t="shared" si="302"/>
        <v>48425</v>
      </c>
      <c r="AZ178" s="58">
        <f t="shared" si="330"/>
        <v>4603</v>
      </c>
      <c r="BA178" s="58">
        <f t="shared" si="331"/>
        <v>5812568</v>
      </c>
      <c r="BB178" s="58">
        <f t="shared" si="303"/>
        <v>0</v>
      </c>
      <c r="BC178" s="58"/>
      <c r="BD178" s="58"/>
      <c r="BE178" s="58">
        <f t="shared" si="332"/>
        <v>0</v>
      </c>
      <c r="BF178" s="58"/>
      <c r="BG178" s="58">
        <f t="shared" si="304"/>
        <v>114893</v>
      </c>
      <c r="BH178" s="58">
        <f t="shared" si="307"/>
        <v>4423</v>
      </c>
      <c r="BI178" s="59">
        <f t="shared" si="335"/>
        <v>22617901</v>
      </c>
      <c r="BJ178" s="37"/>
      <c r="BK178" s="8">
        <v>2024</v>
      </c>
      <c r="BL178" s="8" t="s">
        <v>12</v>
      </c>
      <c r="BM178" s="60">
        <f t="shared" si="309"/>
        <v>4667877</v>
      </c>
      <c r="BN178" s="58">
        <f t="shared" si="310"/>
        <v>3912375</v>
      </c>
      <c r="BO178" s="58">
        <f t="shared" si="311"/>
        <v>7929048</v>
      </c>
      <c r="BP178" s="58">
        <f t="shared" si="326"/>
        <v>305950</v>
      </c>
      <c r="BQ178" s="58">
        <f t="shared" si="312"/>
        <v>49818</v>
      </c>
      <c r="BR178" s="58">
        <f t="shared" si="313"/>
        <v>4603</v>
      </c>
      <c r="BS178" s="58">
        <f t="shared" si="314"/>
        <v>5812568</v>
      </c>
      <c r="BT178" s="58">
        <f t="shared" si="315"/>
        <v>0</v>
      </c>
      <c r="BU178" s="58"/>
      <c r="BV178" s="58"/>
      <c r="BW178" s="58">
        <f t="shared" si="316"/>
        <v>0</v>
      </c>
      <c r="BX178" s="58"/>
      <c r="BY178" s="58">
        <f t="shared" si="317"/>
        <v>114906</v>
      </c>
      <c r="BZ178" s="58">
        <f t="shared" si="318"/>
        <v>4423</v>
      </c>
      <c r="CA178" s="59">
        <f t="shared" si="336"/>
        <v>22801568</v>
      </c>
      <c r="CB178" s="37"/>
    </row>
    <row r="179" spans="1:80" ht="12.5" customHeight="1" x14ac:dyDescent="0.25">
      <c r="A179" s="7"/>
      <c r="B179" s="11"/>
      <c r="C179" s="11" t="s">
        <v>13</v>
      </c>
      <c r="D179" s="61">
        <v>12161</v>
      </c>
      <c r="E179" s="62">
        <v>11748</v>
      </c>
      <c r="F179" s="62">
        <v>147785</v>
      </c>
      <c r="G179" s="62">
        <v>1325</v>
      </c>
      <c r="H179" s="62">
        <v>6777</v>
      </c>
      <c r="I179" s="62"/>
      <c r="J179" s="62">
        <v>17</v>
      </c>
      <c r="K179" s="63">
        <f t="shared" ref="K179:K186" si="337">SUM(D179:J179)</f>
        <v>179813</v>
      </c>
      <c r="L179" s="64">
        <v>183019</v>
      </c>
      <c r="M179" s="62">
        <v>134412</v>
      </c>
      <c r="N179" s="62">
        <v>305172</v>
      </c>
      <c r="O179" s="62">
        <v>8075</v>
      </c>
      <c r="P179" s="62">
        <v>4275</v>
      </c>
      <c r="Q179" s="62">
        <v>130</v>
      </c>
      <c r="R179" s="62">
        <v>254155</v>
      </c>
      <c r="S179" s="62"/>
      <c r="T179" s="62"/>
      <c r="U179" s="62"/>
      <c r="V179" s="62"/>
      <c r="W179" s="62"/>
      <c r="X179" s="62">
        <v>5354</v>
      </c>
      <c r="Y179" s="62">
        <v>2172</v>
      </c>
      <c r="Z179" s="63">
        <f t="shared" si="333"/>
        <v>896764</v>
      </c>
      <c r="AA179" s="62">
        <v>3275354</v>
      </c>
      <c r="AB179" s="62">
        <v>3780881</v>
      </c>
      <c r="AC179" s="62">
        <v>5699384</v>
      </c>
      <c r="AD179" s="62">
        <v>39399</v>
      </c>
      <c r="AE179" s="62">
        <v>302428</v>
      </c>
      <c r="AF179" s="62">
        <v>4302</v>
      </c>
      <c r="AG179" s="62">
        <v>4421335</v>
      </c>
      <c r="AH179" s="62"/>
      <c r="AI179" s="62"/>
      <c r="AJ179" s="62">
        <v>117453</v>
      </c>
      <c r="AK179" s="62">
        <v>2895</v>
      </c>
      <c r="AL179" s="63">
        <f t="shared" si="334"/>
        <v>17643431</v>
      </c>
      <c r="AM179" s="64">
        <v>1157623</v>
      </c>
      <c r="AN179" s="62">
        <v>1769330</v>
      </c>
      <c r="AO179" s="62">
        <v>1147751</v>
      </c>
      <c r="AP179" s="63">
        <f t="shared" ref="AP179:AP186" si="338">SUM(AM179:AO179)</f>
        <v>4074704</v>
      </c>
      <c r="AQ179" s="46">
        <f t="shared" si="327"/>
        <v>22794712</v>
      </c>
      <c r="AR179" s="12"/>
      <c r="AS179" s="11"/>
      <c r="AT179" s="11" t="s">
        <v>13</v>
      </c>
      <c r="AU179" s="64">
        <f t="shared" si="328"/>
        <v>4615996</v>
      </c>
      <c r="AV179" s="62">
        <f t="shared" ref="AV179:AV186" si="339">+M179+AB179</f>
        <v>3915293</v>
      </c>
      <c r="AW179" s="62">
        <f t="shared" si="329"/>
        <v>7773886</v>
      </c>
      <c r="AX179" s="62">
        <f t="shared" ref="AX179:AX186" si="340">+P179+AE179</f>
        <v>306703</v>
      </c>
      <c r="AY179" s="62">
        <f t="shared" ref="AY179:AY186" si="341">+O179+AD179</f>
        <v>47474</v>
      </c>
      <c r="AZ179" s="62">
        <f t="shared" si="330"/>
        <v>4432</v>
      </c>
      <c r="BA179" s="62">
        <f t="shared" si="331"/>
        <v>5823241</v>
      </c>
      <c r="BB179" s="62">
        <f t="shared" ref="BB179:BB186" si="342">+S179</f>
        <v>0</v>
      </c>
      <c r="BC179" s="62"/>
      <c r="BD179" s="62"/>
      <c r="BE179" s="62">
        <f t="shared" si="332"/>
        <v>0</v>
      </c>
      <c r="BF179" s="62"/>
      <c r="BG179" s="62">
        <f t="shared" ref="BG179:BG186" si="343">+X179+AJ179</f>
        <v>122807</v>
      </c>
      <c r="BH179" s="62">
        <f t="shared" ref="BH179:BH186" si="344">AK179+Y179</f>
        <v>5067</v>
      </c>
      <c r="BI179" s="63">
        <f t="shared" si="335"/>
        <v>22614899</v>
      </c>
      <c r="BJ179" s="37"/>
      <c r="BK179" s="11"/>
      <c r="BL179" s="11" t="s">
        <v>13</v>
      </c>
      <c r="BM179" s="64">
        <f t="shared" ref="BM179:BM186" si="345">+D179+AU179</f>
        <v>4628157</v>
      </c>
      <c r="BN179" s="62">
        <f t="shared" ref="BN179:BN186" si="346">+E179+AV179</f>
        <v>3927041</v>
      </c>
      <c r="BO179" s="62">
        <f t="shared" ref="BO179:BO186" si="347">+F179+AW179</f>
        <v>7921671</v>
      </c>
      <c r="BP179" s="62">
        <f t="shared" ref="BP179:BP186" si="348">+H179+AX179</f>
        <v>313480</v>
      </c>
      <c r="BQ179" s="62">
        <f t="shared" ref="BQ179:BQ186" si="349">+G179+AY179</f>
        <v>48799</v>
      </c>
      <c r="BR179" s="62">
        <f t="shared" ref="BR179:BR186" si="350">+I179+AZ179</f>
        <v>4432</v>
      </c>
      <c r="BS179" s="62">
        <f t="shared" ref="BS179:BS186" si="351">BA179</f>
        <v>5823241</v>
      </c>
      <c r="BT179" s="62">
        <f t="shared" ref="BT179:BT186" si="352">BB179</f>
        <v>0</v>
      </c>
      <c r="BU179" s="62"/>
      <c r="BV179" s="62"/>
      <c r="BW179" s="62">
        <f t="shared" ref="BW179:BW186" si="353">BE179</f>
        <v>0</v>
      </c>
      <c r="BX179" s="62"/>
      <c r="BY179" s="62">
        <f t="shared" ref="BY179:BY186" si="354">+J179+BG179</f>
        <v>122824</v>
      </c>
      <c r="BZ179" s="62">
        <f t="shared" ref="BZ179:BZ186" si="355">AK179+Y179</f>
        <v>5067</v>
      </c>
      <c r="CA179" s="63">
        <f t="shared" si="336"/>
        <v>22794712</v>
      </c>
      <c r="CB179" s="37"/>
    </row>
    <row r="180" spans="1:80" ht="12.5" customHeight="1" x14ac:dyDescent="0.25">
      <c r="A180" s="7"/>
      <c r="B180" s="11"/>
      <c r="C180" s="11" t="s">
        <v>14</v>
      </c>
      <c r="D180" s="61">
        <v>11560</v>
      </c>
      <c r="E180" s="62">
        <v>11400</v>
      </c>
      <c r="F180" s="62">
        <v>141653</v>
      </c>
      <c r="G180" s="62">
        <v>1205</v>
      </c>
      <c r="H180" s="62">
        <v>6894</v>
      </c>
      <c r="I180" s="62"/>
      <c r="J180" s="62">
        <v>21</v>
      </c>
      <c r="K180" s="63">
        <f t="shared" si="337"/>
        <v>172733</v>
      </c>
      <c r="L180" s="64">
        <v>184067</v>
      </c>
      <c r="M180" s="62">
        <v>127332</v>
      </c>
      <c r="N180" s="62">
        <v>333841</v>
      </c>
      <c r="O180" s="62">
        <v>8077</v>
      </c>
      <c r="P180" s="62">
        <v>3574</v>
      </c>
      <c r="Q180" s="62">
        <v>137</v>
      </c>
      <c r="R180" s="62">
        <v>247757</v>
      </c>
      <c r="S180" s="62"/>
      <c r="T180" s="62"/>
      <c r="U180" s="62"/>
      <c r="V180" s="62"/>
      <c r="W180" s="62"/>
      <c r="X180" s="62">
        <v>3894</v>
      </c>
      <c r="Y180" s="62">
        <v>2212</v>
      </c>
      <c r="Z180" s="63">
        <f t="shared" si="333"/>
        <v>910891</v>
      </c>
      <c r="AA180" s="62">
        <v>3254532</v>
      </c>
      <c r="AB180" s="62">
        <v>3830300</v>
      </c>
      <c r="AC180" s="62">
        <v>5736898</v>
      </c>
      <c r="AD180" s="62">
        <v>38670</v>
      </c>
      <c r="AE180" s="62">
        <v>311991</v>
      </c>
      <c r="AF180" s="62">
        <v>4346</v>
      </c>
      <c r="AG180" s="62">
        <v>4337990</v>
      </c>
      <c r="AH180" s="62"/>
      <c r="AI180" s="62"/>
      <c r="AJ180" s="62">
        <v>116484</v>
      </c>
      <c r="AK180" s="62">
        <v>2878</v>
      </c>
      <c r="AL180" s="63">
        <f t="shared" si="334"/>
        <v>17634089</v>
      </c>
      <c r="AM180" s="64">
        <v>1206612</v>
      </c>
      <c r="AN180" s="62">
        <v>1847719</v>
      </c>
      <c r="AO180" s="62">
        <v>1196825</v>
      </c>
      <c r="AP180" s="63">
        <f t="shared" si="338"/>
        <v>4251156</v>
      </c>
      <c r="AQ180" s="46">
        <f t="shared" ref="AQ180:AQ186" si="356">K180+Z180+AL180+AP180</f>
        <v>22968869</v>
      </c>
      <c r="AR180" s="12"/>
      <c r="AS180" s="11"/>
      <c r="AT180" s="11" t="s">
        <v>14</v>
      </c>
      <c r="AU180" s="64">
        <f t="shared" ref="AU180:AU186" si="357">+L180+AA180+AM180</f>
        <v>4645211</v>
      </c>
      <c r="AV180" s="62">
        <f t="shared" si="339"/>
        <v>3957632</v>
      </c>
      <c r="AW180" s="62">
        <f t="shared" ref="AW180:AW186" si="358">+N180+AC180+AN180</f>
        <v>7918458</v>
      </c>
      <c r="AX180" s="62">
        <f t="shared" si="340"/>
        <v>315565</v>
      </c>
      <c r="AY180" s="62">
        <f t="shared" si="341"/>
        <v>46747</v>
      </c>
      <c r="AZ180" s="62">
        <f t="shared" ref="AZ180:AZ186" si="359">+Q180+AF180</f>
        <v>4483</v>
      </c>
      <c r="BA180" s="62">
        <f t="shared" ref="BA180:BA186" si="360">R180+AG180+AO180</f>
        <v>5782572</v>
      </c>
      <c r="BB180" s="62">
        <f t="shared" si="342"/>
        <v>0</v>
      </c>
      <c r="BC180" s="62"/>
      <c r="BD180" s="62"/>
      <c r="BE180" s="62">
        <f t="shared" ref="BE180:BE186" si="361">+V180+AI180</f>
        <v>0</v>
      </c>
      <c r="BF180" s="62"/>
      <c r="BG180" s="62">
        <f t="shared" si="343"/>
        <v>120378</v>
      </c>
      <c r="BH180" s="62">
        <f t="shared" si="344"/>
        <v>5090</v>
      </c>
      <c r="BI180" s="63">
        <f t="shared" si="335"/>
        <v>22796136</v>
      </c>
      <c r="BJ180" s="37"/>
      <c r="BK180" s="11"/>
      <c r="BL180" s="11" t="s">
        <v>14</v>
      </c>
      <c r="BM180" s="64">
        <f t="shared" si="345"/>
        <v>4656771</v>
      </c>
      <c r="BN180" s="62">
        <f t="shared" si="346"/>
        <v>3969032</v>
      </c>
      <c r="BO180" s="62">
        <f t="shared" si="347"/>
        <v>8060111</v>
      </c>
      <c r="BP180" s="62">
        <f t="shared" si="348"/>
        <v>322459</v>
      </c>
      <c r="BQ180" s="62">
        <f t="shared" si="349"/>
        <v>47952</v>
      </c>
      <c r="BR180" s="62">
        <f t="shared" si="350"/>
        <v>4483</v>
      </c>
      <c r="BS180" s="62">
        <f t="shared" si="351"/>
        <v>5782572</v>
      </c>
      <c r="BT180" s="62">
        <f t="shared" si="352"/>
        <v>0</v>
      </c>
      <c r="BU180" s="62"/>
      <c r="BV180" s="62"/>
      <c r="BW180" s="62">
        <f t="shared" si="353"/>
        <v>0</v>
      </c>
      <c r="BX180" s="62"/>
      <c r="BY180" s="62">
        <f t="shared" si="354"/>
        <v>120399</v>
      </c>
      <c r="BZ180" s="62">
        <f t="shared" si="355"/>
        <v>5090</v>
      </c>
      <c r="CA180" s="63">
        <f t="shared" si="336"/>
        <v>22968869</v>
      </c>
      <c r="CB180" s="37"/>
    </row>
    <row r="181" spans="1:80" ht="12.5" customHeight="1" x14ac:dyDescent="0.25">
      <c r="A181" s="7"/>
      <c r="B181" s="11"/>
      <c r="C181" s="11" t="s">
        <v>15</v>
      </c>
      <c r="D181" s="61">
        <v>10703</v>
      </c>
      <c r="E181" s="62">
        <v>11157</v>
      </c>
      <c r="F181" s="62">
        <v>135294</v>
      </c>
      <c r="G181" s="62">
        <v>1114</v>
      </c>
      <c r="H181" s="62">
        <v>6678</v>
      </c>
      <c r="I181" s="62"/>
      <c r="J181" s="62">
        <v>21</v>
      </c>
      <c r="K181" s="63">
        <f t="shared" si="337"/>
        <v>164967</v>
      </c>
      <c r="L181" s="64">
        <v>179960</v>
      </c>
      <c r="M181" s="62">
        <v>122227</v>
      </c>
      <c r="N181" s="62">
        <v>338914</v>
      </c>
      <c r="O181" s="62">
        <v>7944</v>
      </c>
      <c r="P181" s="62">
        <v>3311</v>
      </c>
      <c r="Q181" s="62">
        <v>119</v>
      </c>
      <c r="R181" s="62">
        <v>242194</v>
      </c>
      <c r="S181" s="62"/>
      <c r="T181" s="62"/>
      <c r="U181" s="62"/>
      <c r="V181" s="62"/>
      <c r="W181" s="62"/>
      <c r="X181" s="62">
        <v>4469</v>
      </c>
      <c r="Y181" s="62">
        <v>2272</v>
      </c>
      <c r="Z181" s="63">
        <f t="shared" ref="Z181:Z186" si="362">SUM(L181:Y181)</f>
        <v>901410</v>
      </c>
      <c r="AA181" s="62">
        <v>3189770</v>
      </c>
      <c r="AB181" s="62">
        <v>3863946</v>
      </c>
      <c r="AC181" s="62">
        <v>5523734</v>
      </c>
      <c r="AD181" s="62">
        <v>38190</v>
      </c>
      <c r="AE181" s="62">
        <v>320729</v>
      </c>
      <c r="AF181" s="62">
        <v>4298</v>
      </c>
      <c r="AG181" s="62">
        <v>4273781</v>
      </c>
      <c r="AH181" s="62"/>
      <c r="AI181" s="62"/>
      <c r="AJ181" s="62">
        <v>148398</v>
      </c>
      <c r="AK181" s="62">
        <v>2976</v>
      </c>
      <c r="AL181" s="63">
        <f t="shared" ref="AL181:AL186" si="363">SUM(AA181:AK181)</f>
        <v>17365822</v>
      </c>
      <c r="AM181" s="64">
        <v>1242827</v>
      </c>
      <c r="AN181" s="62">
        <v>1979531</v>
      </c>
      <c r="AO181" s="62">
        <v>1235846</v>
      </c>
      <c r="AP181" s="63">
        <f t="shared" si="338"/>
        <v>4458204</v>
      </c>
      <c r="AQ181" s="46">
        <f t="shared" si="356"/>
        <v>22890403</v>
      </c>
      <c r="AR181" s="12"/>
      <c r="AS181" s="11"/>
      <c r="AT181" s="11" t="s">
        <v>15</v>
      </c>
      <c r="AU181" s="64">
        <f t="shared" si="357"/>
        <v>4612557</v>
      </c>
      <c r="AV181" s="62">
        <f t="shared" si="339"/>
        <v>3986173</v>
      </c>
      <c r="AW181" s="62">
        <f t="shared" si="358"/>
        <v>7842179</v>
      </c>
      <c r="AX181" s="62">
        <f t="shared" si="340"/>
        <v>324040</v>
      </c>
      <c r="AY181" s="62">
        <f t="shared" si="341"/>
        <v>46134</v>
      </c>
      <c r="AZ181" s="62">
        <f t="shared" si="359"/>
        <v>4417</v>
      </c>
      <c r="BA181" s="62">
        <f t="shared" si="360"/>
        <v>5751821</v>
      </c>
      <c r="BB181" s="62">
        <f t="shared" si="342"/>
        <v>0</v>
      </c>
      <c r="BC181" s="62"/>
      <c r="BD181" s="62"/>
      <c r="BE181" s="62">
        <f t="shared" si="361"/>
        <v>0</v>
      </c>
      <c r="BF181" s="62"/>
      <c r="BG181" s="62">
        <f t="shared" si="343"/>
        <v>152867</v>
      </c>
      <c r="BH181" s="62">
        <f t="shared" si="344"/>
        <v>5248</v>
      </c>
      <c r="BI181" s="63">
        <f t="shared" ref="BI181:BI186" si="364">SUM(AU181:BH181)</f>
        <v>22725436</v>
      </c>
      <c r="BJ181" s="37"/>
      <c r="BK181" s="11"/>
      <c r="BL181" s="11" t="s">
        <v>15</v>
      </c>
      <c r="BM181" s="64">
        <f t="shared" si="345"/>
        <v>4623260</v>
      </c>
      <c r="BN181" s="62">
        <f t="shared" si="346"/>
        <v>3997330</v>
      </c>
      <c r="BO181" s="62">
        <f t="shared" si="347"/>
        <v>7977473</v>
      </c>
      <c r="BP181" s="62">
        <f t="shared" si="348"/>
        <v>330718</v>
      </c>
      <c r="BQ181" s="62">
        <f t="shared" si="349"/>
        <v>47248</v>
      </c>
      <c r="BR181" s="62">
        <f t="shared" si="350"/>
        <v>4417</v>
      </c>
      <c r="BS181" s="62">
        <f t="shared" si="351"/>
        <v>5751821</v>
      </c>
      <c r="BT181" s="62">
        <f t="shared" si="352"/>
        <v>0</v>
      </c>
      <c r="BU181" s="62"/>
      <c r="BV181" s="62"/>
      <c r="BW181" s="62">
        <f t="shared" si="353"/>
        <v>0</v>
      </c>
      <c r="BX181" s="62"/>
      <c r="BY181" s="62">
        <f t="shared" si="354"/>
        <v>152888</v>
      </c>
      <c r="BZ181" s="62">
        <f t="shared" si="355"/>
        <v>5248</v>
      </c>
      <c r="CA181" s="63">
        <f t="shared" ref="CA181:CA186" si="365">SUM(BM181:BZ181)</f>
        <v>22890403</v>
      </c>
      <c r="CB181" s="37"/>
    </row>
    <row r="182" spans="1:80" ht="12.5" customHeight="1" x14ac:dyDescent="0.25">
      <c r="A182" s="7"/>
      <c r="B182" s="11"/>
      <c r="C182" s="11" t="s">
        <v>16</v>
      </c>
      <c r="D182" s="61">
        <v>9353</v>
      </c>
      <c r="E182" s="62">
        <v>10994</v>
      </c>
      <c r="F182" s="62">
        <v>133938</v>
      </c>
      <c r="G182" s="62">
        <v>1007</v>
      </c>
      <c r="H182" s="62">
        <v>6525</v>
      </c>
      <c r="I182" s="62"/>
      <c r="J182" s="62">
        <v>17</v>
      </c>
      <c r="K182" s="63">
        <f t="shared" si="337"/>
        <v>161834</v>
      </c>
      <c r="L182" s="64">
        <v>174875</v>
      </c>
      <c r="M182" s="62">
        <v>116875</v>
      </c>
      <c r="N182" s="62">
        <v>334735</v>
      </c>
      <c r="O182" s="62">
        <v>7852</v>
      </c>
      <c r="P182" s="62">
        <v>3200</v>
      </c>
      <c r="Q182" s="62">
        <v>142</v>
      </c>
      <c r="R182" s="62">
        <v>238918</v>
      </c>
      <c r="S182" s="62"/>
      <c r="T182" s="62"/>
      <c r="U182" s="62"/>
      <c r="V182" s="62"/>
      <c r="W182" s="62"/>
      <c r="X182" s="62">
        <v>3324</v>
      </c>
      <c r="Y182" s="62">
        <v>2502</v>
      </c>
      <c r="Z182" s="63">
        <f t="shared" si="362"/>
        <v>882423</v>
      </c>
      <c r="AA182" s="62">
        <v>3129680</v>
      </c>
      <c r="AB182" s="62">
        <v>3856975</v>
      </c>
      <c r="AC182" s="62">
        <v>5387658</v>
      </c>
      <c r="AD182" s="62">
        <v>38514</v>
      </c>
      <c r="AE182" s="62">
        <v>327914</v>
      </c>
      <c r="AF182" s="62">
        <v>4349</v>
      </c>
      <c r="AG182" s="62">
        <v>4209772</v>
      </c>
      <c r="AH182" s="62"/>
      <c r="AI182" s="62"/>
      <c r="AJ182" s="62">
        <v>109703</v>
      </c>
      <c r="AK182" s="62">
        <v>3222</v>
      </c>
      <c r="AL182" s="63">
        <f t="shared" si="363"/>
        <v>17067787</v>
      </c>
      <c r="AM182" s="64">
        <v>1270010</v>
      </c>
      <c r="AN182" s="62">
        <v>2135024</v>
      </c>
      <c r="AO182" s="62">
        <v>1258373</v>
      </c>
      <c r="AP182" s="63">
        <f t="shared" si="338"/>
        <v>4663407</v>
      </c>
      <c r="AQ182" s="46">
        <f t="shared" si="356"/>
        <v>22775451</v>
      </c>
      <c r="AR182" s="12"/>
      <c r="AS182" s="11"/>
      <c r="AT182" s="11" t="s">
        <v>16</v>
      </c>
      <c r="AU182" s="64">
        <f t="shared" si="357"/>
        <v>4574565</v>
      </c>
      <c r="AV182" s="62">
        <f t="shared" si="339"/>
        <v>3973850</v>
      </c>
      <c r="AW182" s="62">
        <f t="shared" si="358"/>
        <v>7857417</v>
      </c>
      <c r="AX182" s="62">
        <f t="shared" si="340"/>
        <v>331114</v>
      </c>
      <c r="AY182" s="62">
        <f t="shared" si="341"/>
        <v>46366</v>
      </c>
      <c r="AZ182" s="62">
        <f t="shared" si="359"/>
        <v>4491</v>
      </c>
      <c r="BA182" s="62">
        <f t="shared" si="360"/>
        <v>5707063</v>
      </c>
      <c r="BB182" s="62">
        <f t="shared" si="342"/>
        <v>0</v>
      </c>
      <c r="BC182" s="62"/>
      <c r="BD182" s="62"/>
      <c r="BE182" s="62">
        <f t="shared" si="361"/>
        <v>0</v>
      </c>
      <c r="BF182" s="62"/>
      <c r="BG182" s="62">
        <f t="shared" si="343"/>
        <v>113027</v>
      </c>
      <c r="BH182" s="62">
        <f t="shared" si="344"/>
        <v>5724</v>
      </c>
      <c r="BI182" s="63">
        <f t="shared" si="364"/>
        <v>22613617</v>
      </c>
      <c r="BJ182" s="37"/>
      <c r="BK182" s="11"/>
      <c r="BL182" s="11" t="s">
        <v>16</v>
      </c>
      <c r="BM182" s="64">
        <f t="shared" si="345"/>
        <v>4583918</v>
      </c>
      <c r="BN182" s="62">
        <f t="shared" si="346"/>
        <v>3984844</v>
      </c>
      <c r="BO182" s="62">
        <f t="shared" si="347"/>
        <v>7991355</v>
      </c>
      <c r="BP182" s="62">
        <f t="shared" si="348"/>
        <v>337639</v>
      </c>
      <c r="BQ182" s="62">
        <f t="shared" si="349"/>
        <v>47373</v>
      </c>
      <c r="BR182" s="62">
        <f t="shared" si="350"/>
        <v>4491</v>
      </c>
      <c r="BS182" s="62">
        <f t="shared" si="351"/>
        <v>5707063</v>
      </c>
      <c r="BT182" s="62">
        <f t="shared" si="352"/>
        <v>0</v>
      </c>
      <c r="BU182" s="62"/>
      <c r="BV182" s="62"/>
      <c r="BW182" s="62">
        <f t="shared" si="353"/>
        <v>0</v>
      </c>
      <c r="BX182" s="62"/>
      <c r="BY182" s="62">
        <f t="shared" si="354"/>
        <v>113044</v>
      </c>
      <c r="BZ182" s="62">
        <f t="shared" si="355"/>
        <v>5724</v>
      </c>
      <c r="CA182" s="63">
        <f t="shared" si="365"/>
        <v>22775451</v>
      </c>
      <c r="CB182" s="37"/>
    </row>
    <row r="183" spans="1:80" ht="12.5" customHeight="1" x14ac:dyDescent="0.25">
      <c r="A183" s="7"/>
      <c r="B183" s="11"/>
      <c r="C183" s="11" t="s">
        <v>17</v>
      </c>
      <c r="D183" s="61">
        <v>8666</v>
      </c>
      <c r="E183" s="62">
        <v>10143</v>
      </c>
      <c r="F183" s="62">
        <v>129318</v>
      </c>
      <c r="G183" s="62">
        <v>939</v>
      </c>
      <c r="H183" s="62">
        <v>6436</v>
      </c>
      <c r="I183" s="62"/>
      <c r="J183" s="62">
        <v>23</v>
      </c>
      <c r="K183" s="63">
        <f t="shared" si="337"/>
        <v>155525</v>
      </c>
      <c r="L183" s="64">
        <v>171583</v>
      </c>
      <c r="M183" s="62">
        <v>111635</v>
      </c>
      <c r="N183" s="62">
        <v>331392</v>
      </c>
      <c r="O183" s="62">
        <v>7665</v>
      </c>
      <c r="P183" s="62">
        <v>3244</v>
      </c>
      <c r="Q183" s="62">
        <v>114</v>
      </c>
      <c r="R183" s="62">
        <v>243420</v>
      </c>
      <c r="S183" s="62"/>
      <c r="T183" s="62"/>
      <c r="U183" s="62"/>
      <c r="V183" s="62"/>
      <c r="W183" s="62"/>
      <c r="X183" s="62">
        <v>4558</v>
      </c>
      <c r="Y183" s="62">
        <v>2460</v>
      </c>
      <c r="Z183" s="63">
        <f t="shared" si="362"/>
        <v>876071</v>
      </c>
      <c r="AA183" s="62">
        <v>3068205</v>
      </c>
      <c r="AB183" s="62">
        <v>3809181</v>
      </c>
      <c r="AC183" s="62">
        <v>5329170</v>
      </c>
      <c r="AD183" s="62">
        <v>38207</v>
      </c>
      <c r="AE183" s="62">
        <v>335147</v>
      </c>
      <c r="AF183" s="62">
        <v>4349</v>
      </c>
      <c r="AG183" s="62">
        <v>4199389</v>
      </c>
      <c r="AH183" s="62"/>
      <c r="AI183" s="62"/>
      <c r="AJ183" s="62">
        <v>144464</v>
      </c>
      <c r="AK183" s="62">
        <v>3310</v>
      </c>
      <c r="AL183" s="63">
        <f t="shared" si="363"/>
        <v>16931422</v>
      </c>
      <c r="AM183" s="64">
        <v>1308130</v>
      </c>
      <c r="AN183" s="62">
        <v>2234637</v>
      </c>
      <c r="AO183" s="62">
        <v>1291798</v>
      </c>
      <c r="AP183" s="63">
        <f t="shared" si="338"/>
        <v>4834565</v>
      </c>
      <c r="AQ183" s="46">
        <f t="shared" si="356"/>
        <v>22797583</v>
      </c>
      <c r="AR183" s="12"/>
      <c r="AS183" s="11"/>
      <c r="AT183" s="11" t="s">
        <v>17</v>
      </c>
      <c r="AU183" s="64">
        <f t="shared" si="357"/>
        <v>4547918</v>
      </c>
      <c r="AV183" s="62">
        <f t="shared" si="339"/>
        <v>3920816</v>
      </c>
      <c r="AW183" s="62">
        <f t="shared" si="358"/>
        <v>7895199</v>
      </c>
      <c r="AX183" s="62">
        <f t="shared" si="340"/>
        <v>338391</v>
      </c>
      <c r="AY183" s="62">
        <f t="shared" si="341"/>
        <v>45872</v>
      </c>
      <c r="AZ183" s="62">
        <f t="shared" si="359"/>
        <v>4463</v>
      </c>
      <c r="BA183" s="62">
        <f t="shared" si="360"/>
        <v>5734607</v>
      </c>
      <c r="BB183" s="62">
        <f t="shared" si="342"/>
        <v>0</v>
      </c>
      <c r="BC183" s="62"/>
      <c r="BD183" s="62"/>
      <c r="BE183" s="62">
        <f t="shared" si="361"/>
        <v>0</v>
      </c>
      <c r="BF183" s="62"/>
      <c r="BG183" s="62">
        <f t="shared" si="343"/>
        <v>149022</v>
      </c>
      <c r="BH183" s="62">
        <f t="shared" si="344"/>
        <v>5770</v>
      </c>
      <c r="BI183" s="63">
        <f t="shared" si="364"/>
        <v>22642058</v>
      </c>
      <c r="BJ183" s="37"/>
      <c r="BK183" s="11"/>
      <c r="BL183" s="11" t="s">
        <v>17</v>
      </c>
      <c r="BM183" s="64">
        <f t="shared" si="345"/>
        <v>4556584</v>
      </c>
      <c r="BN183" s="62">
        <f t="shared" si="346"/>
        <v>3930959</v>
      </c>
      <c r="BO183" s="62">
        <f t="shared" si="347"/>
        <v>8024517</v>
      </c>
      <c r="BP183" s="62">
        <f t="shared" si="348"/>
        <v>344827</v>
      </c>
      <c r="BQ183" s="62">
        <f t="shared" si="349"/>
        <v>46811</v>
      </c>
      <c r="BR183" s="62">
        <f t="shared" si="350"/>
        <v>4463</v>
      </c>
      <c r="BS183" s="62">
        <f t="shared" si="351"/>
        <v>5734607</v>
      </c>
      <c r="BT183" s="62">
        <f t="shared" si="352"/>
        <v>0</v>
      </c>
      <c r="BU183" s="62"/>
      <c r="BV183" s="62"/>
      <c r="BW183" s="62">
        <f t="shared" si="353"/>
        <v>0</v>
      </c>
      <c r="BX183" s="62"/>
      <c r="BY183" s="62">
        <f t="shared" si="354"/>
        <v>149045</v>
      </c>
      <c r="BZ183" s="62">
        <f t="shared" si="355"/>
        <v>5770</v>
      </c>
      <c r="CA183" s="63">
        <f t="shared" si="365"/>
        <v>22797583</v>
      </c>
      <c r="CB183" s="37"/>
    </row>
    <row r="184" spans="1:80" ht="12.5" customHeight="1" x14ac:dyDescent="0.25">
      <c r="A184" s="7"/>
      <c r="B184" s="11"/>
      <c r="C184" s="11" t="s">
        <v>18</v>
      </c>
      <c r="D184" s="61">
        <v>7984</v>
      </c>
      <c r="E184" s="62">
        <v>9666</v>
      </c>
      <c r="F184" s="62">
        <v>124210</v>
      </c>
      <c r="G184" s="62">
        <v>880</v>
      </c>
      <c r="H184" s="62">
        <v>6223</v>
      </c>
      <c r="I184" s="62"/>
      <c r="J184" s="62">
        <v>21</v>
      </c>
      <c r="K184" s="63">
        <f t="shared" si="337"/>
        <v>148984</v>
      </c>
      <c r="L184" s="64">
        <v>169284</v>
      </c>
      <c r="M184" s="62">
        <v>112589</v>
      </c>
      <c r="N184" s="62">
        <v>329732</v>
      </c>
      <c r="O184" s="62">
        <v>7530</v>
      </c>
      <c r="P184" s="62">
        <v>3248</v>
      </c>
      <c r="Q184" s="62">
        <v>103</v>
      </c>
      <c r="R184" s="62">
        <v>244504</v>
      </c>
      <c r="S184" s="62"/>
      <c r="T184" s="62"/>
      <c r="U184" s="62"/>
      <c r="V184" s="62"/>
      <c r="W184" s="62"/>
      <c r="X184" s="62">
        <v>4428</v>
      </c>
      <c r="Y184" s="62">
        <v>2601</v>
      </c>
      <c r="Z184" s="63">
        <f t="shared" si="362"/>
        <v>874019</v>
      </c>
      <c r="AA184" s="62">
        <v>3034073</v>
      </c>
      <c r="AB184" s="62">
        <v>3791605</v>
      </c>
      <c r="AC184" s="62">
        <v>5304640</v>
      </c>
      <c r="AD184" s="62">
        <v>38109</v>
      </c>
      <c r="AE184" s="62">
        <v>340342</v>
      </c>
      <c r="AF184" s="62">
        <v>4281</v>
      </c>
      <c r="AG184" s="62">
        <v>4171417</v>
      </c>
      <c r="AH184" s="62"/>
      <c r="AI184" s="62"/>
      <c r="AJ184" s="62">
        <v>149403</v>
      </c>
      <c r="AK184" s="62">
        <v>3428</v>
      </c>
      <c r="AL184" s="63">
        <f t="shared" si="363"/>
        <v>16837298</v>
      </c>
      <c r="AM184" s="64">
        <v>1349952</v>
      </c>
      <c r="AN184" s="62">
        <v>2328919</v>
      </c>
      <c r="AO184" s="62">
        <v>1344457</v>
      </c>
      <c r="AP184" s="63">
        <f t="shared" si="338"/>
        <v>5023328</v>
      </c>
      <c r="AQ184" s="46">
        <f t="shared" si="356"/>
        <v>22883629</v>
      </c>
      <c r="AR184" s="12"/>
      <c r="AS184" s="11"/>
      <c r="AT184" s="11" t="s">
        <v>18</v>
      </c>
      <c r="AU184" s="64">
        <f t="shared" si="357"/>
        <v>4553309</v>
      </c>
      <c r="AV184" s="62">
        <f t="shared" si="339"/>
        <v>3904194</v>
      </c>
      <c r="AW184" s="62">
        <f t="shared" si="358"/>
        <v>7963291</v>
      </c>
      <c r="AX184" s="62">
        <f t="shared" si="340"/>
        <v>343590</v>
      </c>
      <c r="AY184" s="62">
        <f t="shared" si="341"/>
        <v>45639</v>
      </c>
      <c r="AZ184" s="62">
        <f t="shared" si="359"/>
        <v>4384</v>
      </c>
      <c r="BA184" s="62">
        <f t="shared" si="360"/>
        <v>5760378</v>
      </c>
      <c r="BB184" s="62">
        <f t="shared" si="342"/>
        <v>0</v>
      </c>
      <c r="BC184" s="62"/>
      <c r="BD184" s="62"/>
      <c r="BE184" s="62">
        <f t="shared" si="361"/>
        <v>0</v>
      </c>
      <c r="BF184" s="62"/>
      <c r="BG184" s="62">
        <f t="shared" si="343"/>
        <v>153831</v>
      </c>
      <c r="BH184" s="62">
        <f t="shared" si="344"/>
        <v>6029</v>
      </c>
      <c r="BI184" s="63">
        <f t="shared" si="364"/>
        <v>22734645</v>
      </c>
      <c r="BJ184" s="37"/>
      <c r="BK184" s="11"/>
      <c r="BL184" s="11" t="s">
        <v>18</v>
      </c>
      <c r="BM184" s="64">
        <f t="shared" si="345"/>
        <v>4561293</v>
      </c>
      <c r="BN184" s="62">
        <f t="shared" si="346"/>
        <v>3913860</v>
      </c>
      <c r="BO184" s="62">
        <f t="shared" si="347"/>
        <v>8087501</v>
      </c>
      <c r="BP184" s="62">
        <f t="shared" si="348"/>
        <v>349813</v>
      </c>
      <c r="BQ184" s="62">
        <f t="shared" si="349"/>
        <v>46519</v>
      </c>
      <c r="BR184" s="62">
        <f t="shared" si="350"/>
        <v>4384</v>
      </c>
      <c r="BS184" s="62">
        <f t="shared" si="351"/>
        <v>5760378</v>
      </c>
      <c r="BT184" s="62">
        <f t="shared" si="352"/>
        <v>0</v>
      </c>
      <c r="BU184" s="62"/>
      <c r="BV184" s="62"/>
      <c r="BW184" s="62">
        <f t="shared" si="353"/>
        <v>0</v>
      </c>
      <c r="BX184" s="62"/>
      <c r="BY184" s="62">
        <f t="shared" si="354"/>
        <v>153852</v>
      </c>
      <c r="BZ184" s="62">
        <f t="shared" si="355"/>
        <v>6029</v>
      </c>
      <c r="CA184" s="63">
        <f t="shared" si="365"/>
        <v>22883629</v>
      </c>
      <c r="CB184" s="37"/>
    </row>
    <row r="185" spans="1:80" ht="12.5" customHeight="1" x14ac:dyDescent="0.25">
      <c r="A185" s="7"/>
      <c r="B185" s="11"/>
      <c r="C185" s="11" t="s">
        <v>19</v>
      </c>
      <c r="D185" s="61">
        <v>3569</v>
      </c>
      <c r="E185" s="62">
        <v>9202</v>
      </c>
      <c r="F185" s="62">
        <v>115093</v>
      </c>
      <c r="G185" s="62">
        <v>417</v>
      </c>
      <c r="H185" s="62">
        <v>5987</v>
      </c>
      <c r="I185" s="62"/>
      <c r="J185" s="62">
        <v>17</v>
      </c>
      <c r="K185" s="63">
        <f t="shared" si="337"/>
        <v>134285</v>
      </c>
      <c r="L185" s="64">
        <v>163967</v>
      </c>
      <c r="M185" s="62">
        <v>108396</v>
      </c>
      <c r="N185" s="62">
        <v>329534</v>
      </c>
      <c r="O185" s="62">
        <v>7195</v>
      </c>
      <c r="P185" s="62">
        <v>3401</v>
      </c>
      <c r="Q185" s="62">
        <v>116</v>
      </c>
      <c r="R185" s="62">
        <v>239593</v>
      </c>
      <c r="S185" s="62"/>
      <c r="T185" s="62"/>
      <c r="U185" s="62"/>
      <c r="V185" s="62"/>
      <c r="W185" s="62"/>
      <c r="X185" s="62">
        <v>4669</v>
      </c>
      <c r="Y185" s="62">
        <v>3884</v>
      </c>
      <c r="Z185" s="63">
        <f t="shared" si="362"/>
        <v>860755</v>
      </c>
      <c r="AA185" s="62">
        <v>2994633</v>
      </c>
      <c r="AB185" s="62">
        <v>3820247</v>
      </c>
      <c r="AC185" s="62">
        <v>5329607</v>
      </c>
      <c r="AD185" s="62">
        <v>36549</v>
      </c>
      <c r="AE185" s="62">
        <v>343404</v>
      </c>
      <c r="AF185" s="62">
        <v>3684</v>
      </c>
      <c r="AG185" s="62">
        <v>4190542</v>
      </c>
      <c r="AH185" s="62"/>
      <c r="AI185" s="62"/>
      <c r="AJ185" s="62">
        <v>154592</v>
      </c>
      <c r="AK185" s="62">
        <v>7167</v>
      </c>
      <c r="AL185" s="63">
        <f t="shared" si="363"/>
        <v>16880425</v>
      </c>
      <c r="AM185" s="64">
        <v>1389726</v>
      </c>
      <c r="AN185" s="62">
        <v>2418483</v>
      </c>
      <c r="AO185" s="62">
        <v>1422626</v>
      </c>
      <c r="AP185" s="63">
        <f t="shared" si="338"/>
        <v>5230835</v>
      </c>
      <c r="AQ185" s="46">
        <f t="shared" si="356"/>
        <v>23106300</v>
      </c>
      <c r="AR185" s="12"/>
      <c r="AS185" s="11"/>
      <c r="AT185" s="11" t="s">
        <v>19</v>
      </c>
      <c r="AU185" s="64">
        <f t="shared" si="357"/>
        <v>4548326</v>
      </c>
      <c r="AV185" s="62">
        <f t="shared" si="339"/>
        <v>3928643</v>
      </c>
      <c r="AW185" s="62">
        <f t="shared" si="358"/>
        <v>8077624</v>
      </c>
      <c r="AX185" s="62">
        <f t="shared" si="340"/>
        <v>346805</v>
      </c>
      <c r="AY185" s="62">
        <f t="shared" si="341"/>
        <v>43744</v>
      </c>
      <c r="AZ185" s="62">
        <f t="shared" si="359"/>
        <v>3800</v>
      </c>
      <c r="BA185" s="62">
        <f t="shared" si="360"/>
        <v>5852761</v>
      </c>
      <c r="BB185" s="62">
        <f t="shared" si="342"/>
        <v>0</v>
      </c>
      <c r="BC185" s="62"/>
      <c r="BD185" s="62"/>
      <c r="BE185" s="62">
        <f t="shared" si="361"/>
        <v>0</v>
      </c>
      <c r="BF185" s="62"/>
      <c r="BG185" s="62">
        <f t="shared" si="343"/>
        <v>159261</v>
      </c>
      <c r="BH185" s="62">
        <f t="shared" si="344"/>
        <v>11051</v>
      </c>
      <c r="BI185" s="63">
        <f t="shared" si="364"/>
        <v>22972015</v>
      </c>
      <c r="BJ185" s="37"/>
      <c r="BK185" s="11"/>
      <c r="BL185" s="11" t="s">
        <v>19</v>
      </c>
      <c r="BM185" s="64">
        <f t="shared" si="345"/>
        <v>4551895</v>
      </c>
      <c r="BN185" s="62">
        <f t="shared" si="346"/>
        <v>3937845</v>
      </c>
      <c r="BO185" s="62">
        <f t="shared" si="347"/>
        <v>8192717</v>
      </c>
      <c r="BP185" s="62">
        <f t="shared" si="348"/>
        <v>352792</v>
      </c>
      <c r="BQ185" s="62">
        <f t="shared" si="349"/>
        <v>44161</v>
      </c>
      <c r="BR185" s="62">
        <f t="shared" si="350"/>
        <v>3800</v>
      </c>
      <c r="BS185" s="62">
        <f t="shared" si="351"/>
        <v>5852761</v>
      </c>
      <c r="BT185" s="62">
        <f t="shared" si="352"/>
        <v>0</v>
      </c>
      <c r="BU185" s="62"/>
      <c r="BV185" s="62"/>
      <c r="BW185" s="62">
        <f t="shared" si="353"/>
        <v>0</v>
      </c>
      <c r="BX185" s="62"/>
      <c r="BY185" s="62">
        <f t="shared" si="354"/>
        <v>159278</v>
      </c>
      <c r="BZ185" s="62">
        <f t="shared" si="355"/>
        <v>11051</v>
      </c>
      <c r="CA185" s="63">
        <f t="shared" si="365"/>
        <v>23106300</v>
      </c>
      <c r="CB185" s="37"/>
    </row>
    <row r="186" spans="1:80" ht="12.5" customHeight="1" thickBot="1" x14ac:dyDescent="0.3">
      <c r="A186" s="7"/>
      <c r="B186" s="15"/>
      <c r="C186" s="15" t="s">
        <v>20</v>
      </c>
      <c r="D186" s="53">
        <v>2877</v>
      </c>
      <c r="E186" s="54">
        <v>9867</v>
      </c>
      <c r="F186" s="54">
        <v>111720</v>
      </c>
      <c r="G186" s="54">
        <v>440</v>
      </c>
      <c r="H186" s="54">
        <v>5863</v>
      </c>
      <c r="I186" s="54"/>
      <c r="J186" s="54">
        <v>18</v>
      </c>
      <c r="K186" s="55">
        <f t="shared" si="337"/>
        <v>130785</v>
      </c>
      <c r="L186" s="56">
        <v>154162</v>
      </c>
      <c r="M186" s="54">
        <v>115124</v>
      </c>
      <c r="N186" s="54">
        <v>322943</v>
      </c>
      <c r="O186" s="54">
        <v>7399</v>
      </c>
      <c r="P186" s="54">
        <v>3474</v>
      </c>
      <c r="Q186" s="54">
        <v>117</v>
      </c>
      <c r="R186" s="54">
        <v>237105</v>
      </c>
      <c r="S186" s="54"/>
      <c r="T186" s="54"/>
      <c r="U186" s="54"/>
      <c r="V186" s="54"/>
      <c r="W186" s="54"/>
      <c r="X186" s="54">
        <v>4596</v>
      </c>
      <c r="Y186" s="54">
        <v>3442</v>
      </c>
      <c r="Z186" s="55">
        <f t="shared" si="362"/>
        <v>848362</v>
      </c>
      <c r="AA186" s="54">
        <v>2904014</v>
      </c>
      <c r="AB186" s="54">
        <v>3854364</v>
      </c>
      <c r="AC186" s="54">
        <v>5200477</v>
      </c>
      <c r="AD186" s="54">
        <v>37521</v>
      </c>
      <c r="AE186" s="54">
        <v>344464</v>
      </c>
      <c r="AF186" s="54">
        <v>3710</v>
      </c>
      <c r="AG186" s="54">
        <v>4124328</v>
      </c>
      <c r="AH186" s="54"/>
      <c r="AI186" s="54"/>
      <c r="AJ186" s="54">
        <v>157019</v>
      </c>
      <c r="AK186" s="54">
        <v>7363</v>
      </c>
      <c r="AL186" s="55">
        <f t="shared" si="363"/>
        <v>16633260</v>
      </c>
      <c r="AM186" s="56">
        <v>1411246</v>
      </c>
      <c r="AN186" s="54">
        <v>2494493</v>
      </c>
      <c r="AO186" s="54">
        <v>1447880</v>
      </c>
      <c r="AP186" s="55">
        <f t="shared" si="338"/>
        <v>5353619</v>
      </c>
      <c r="AQ186" s="43">
        <f t="shared" si="356"/>
        <v>22966026</v>
      </c>
      <c r="AR186" s="12"/>
      <c r="AS186" s="15"/>
      <c r="AT186" s="15" t="s">
        <v>20</v>
      </c>
      <c r="AU186" s="56">
        <f t="shared" si="357"/>
        <v>4469422</v>
      </c>
      <c r="AV186" s="54">
        <f t="shared" si="339"/>
        <v>3969488</v>
      </c>
      <c r="AW186" s="54">
        <f t="shared" si="358"/>
        <v>8017913</v>
      </c>
      <c r="AX186" s="54">
        <f t="shared" si="340"/>
        <v>347938</v>
      </c>
      <c r="AY186" s="54">
        <f t="shared" si="341"/>
        <v>44920</v>
      </c>
      <c r="AZ186" s="54">
        <f t="shared" si="359"/>
        <v>3827</v>
      </c>
      <c r="BA186" s="54">
        <f t="shared" si="360"/>
        <v>5809313</v>
      </c>
      <c r="BB186" s="54">
        <f t="shared" si="342"/>
        <v>0</v>
      </c>
      <c r="BC186" s="54"/>
      <c r="BD186" s="54"/>
      <c r="BE186" s="54">
        <f t="shared" si="361"/>
        <v>0</v>
      </c>
      <c r="BF186" s="54"/>
      <c r="BG186" s="54">
        <f t="shared" si="343"/>
        <v>161615</v>
      </c>
      <c r="BH186" s="54">
        <f t="shared" si="344"/>
        <v>10805</v>
      </c>
      <c r="BI186" s="55">
        <f t="shared" si="364"/>
        <v>22835241</v>
      </c>
      <c r="BJ186" s="139"/>
      <c r="BK186" s="15"/>
      <c r="BL186" s="15" t="s">
        <v>20</v>
      </c>
      <c r="BM186" s="56">
        <f t="shared" si="345"/>
        <v>4472299</v>
      </c>
      <c r="BN186" s="54">
        <f t="shared" si="346"/>
        <v>3979355</v>
      </c>
      <c r="BO186" s="54">
        <f t="shared" si="347"/>
        <v>8129633</v>
      </c>
      <c r="BP186" s="54">
        <f t="shared" si="348"/>
        <v>353801</v>
      </c>
      <c r="BQ186" s="54">
        <f t="shared" si="349"/>
        <v>45360</v>
      </c>
      <c r="BR186" s="54">
        <f t="shared" si="350"/>
        <v>3827</v>
      </c>
      <c r="BS186" s="54">
        <f t="shared" si="351"/>
        <v>5809313</v>
      </c>
      <c r="BT186" s="54">
        <f t="shared" si="352"/>
        <v>0</v>
      </c>
      <c r="BU186" s="54"/>
      <c r="BV186" s="54"/>
      <c r="BW186" s="54">
        <f t="shared" si="353"/>
        <v>0</v>
      </c>
      <c r="BX186" s="54"/>
      <c r="BY186" s="54">
        <f t="shared" si="354"/>
        <v>161633</v>
      </c>
      <c r="BZ186" s="54">
        <f t="shared" si="355"/>
        <v>10805</v>
      </c>
      <c r="CA186" s="55">
        <f t="shared" si="365"/>
        <v>22966026</v>
      </c>
      <c r="CB186" s="37"/>
    </row>
    <row r="187" spans="1:80" ht="13" thickBot="1" x14ac:dyDescent="0.3">
      <c r="A187" s="7"/>
      <c r="C187" s="34"/>
      <c r="D187" s="36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24"/>
      <c r="AR187" s="12"/>
      <c r="AT187" s="34"/>
      <c r="AU187" s="62"/>
      <c r="AV187" s="62"/>
      <c r="AW187" s="62"/>
      <c r="AX187" s="62"/>
      <c r="AY187" s="62"/>
      <c r="AZ187" s="62"/>
      <c r="BA187" s="62"/>
      <c r="BB187" s="62"/>
      <c r="BC187" s="62"/>
      <c r="BD187" s="62"/>
      <c r="BE187" s="62"/>
      <c r="BF187" s="62"/>
      <c r="BG187" s="62"/>
      <c r="BH187" s="62"/>
      <c r="BI187" s="62"/>
      <c r="BL187" s="34"/>
      <c r="BM187" s="62"/>
      <c r="BN187" s="62"/>
      <c r="BO187" s="62"/>
      <c r="BP187" s="62"/>
      <c r="BQ187" s="62"/>
      <c r="BR187" s="62"/>
      <c r="BS187" s="62"/>
      <c r="BT187" s="62"/>
      <c r="BU187" s="62"/>
      <c r="BV187" s="62"/>
      <c r="BW187" s="62"/>
      <c r="BX187" s="62"/>
      <c r="BY187" s="62"/>
      <c r="BZ187" s="62"/>
      <c r="CA187" s="62"/>
    </row>
    <row r="188" spans="1:80" ht="13" thickBot="1" x14ac:dyDescent="0.3">
      <c r="A188" s="7"/>
      <c r="B188" s="110" t="str">
        <f>VAR</f>
        <v>VAR. SEP.23-SEP.24</v>
      </c>
      <c r="C188" s="138"/>
      <c r="D188" s="90">
        <f>+D186/D174-1</f>
        <v>-0.8077642656688494</v>
      </c>
      <c r="E188" s="91">
        <f>+E186/E174-1</f>
        <v>-0.32180905904185853</v>
      </c>
      <c r="F188" s="91">
        <f>+F186/F174-1</f>
        <v>-0.27670594328628773</v>
      </c>
      <c r="G188" s="91">
        <f>+G186/G174-1</f>
        <v>-0.74885844748858443</v>
      </c>
      <c r="H188" s="91">
        <f>+H186/H174-1</f>
        <v>-0.2880388585306618</v>
      </c>
      <c r="I188" s="91"/>
      <c r="J188" s="91">
        <f t="shared" ref="J188:R188" si="366">+J186/J174-1</f>
        <v>0.38461538461538458</v>
      </c>
      <c r="K188" s="92">
        <f t="shared" si="366"/>
        <v>-0.32576362933367697</v>
      </c>
      <c r="L188" s="91">
        <f t="shared" si="366"/>
        <v>-0.28369707135522426</v>
      </c>
      <c r="M188" s="91">
        <f t="shared" si="366"/>
        <v>-0.351859566945536</v>
      </c>
      <c r="N188" s="91">
        <f t="shared" si="366"/>
        <v>-5.0312893322197794E-2</v>
      </c>
      <c r="O188" s="91">
        <f t="shared" si="366"/>
        <v>-0.16818437324339519</v>
      </c>
      <c r="P188" s="91">
        <f t="shared" si="366"/>
        <v>-0.38643588837866483</v>
      </c>
      <c r="Q188" s="91">
        <f t="shared" si="366"/>
        <v>-0.29518072289156627</v>
      </c>
      <c r="R188" s="91">
        <f t="shared" si="366"/>
        <v>-9.2882857722193068E-2</v>
      </c>
      <c r="S188" s="91"/>
      <c r="T188" s="91"/>
      <c r="U188" s="91"/>
      <c r="V188" s="91"/>
      <c r="W188" s="91"/>
      <c r="X188" s="91">
        <f t="shared" ref="X188:AG188" si="367">+X186/X174-1</f>
        <v>0.34701055099648292</v>
      </c>
      <c r="Y188" s="91">
        <f t="shared" si="367"/>
        <v>0.73838383838383836</v>
      </c>
      <c r="Z188" s="92">
        <f t="shared" si="367"/>
        <v>-0.1636735736022894</v>
      </c>
      <c r="AA188" s="91">
        <f t="shared" si="367"/>
        <v>-0.17730844042342353</v>
      </c>
      <c r="AB188" s="91">
        <f t="shared" si="367"/>
        <v>2.6272108430559049E-2</v>
      </c>
      <c r="AC188" s="91">
        <f t="shared" si="367"/>
        <v>-0.13102186298841911</v>
      </c>
      <c r="AD188" s="91">
        <f t="shared" si="367"/>
        <v>-0.15310130010834233</v>
      </c>
      <c r="AE188" s="91">
        <f t="shared" si="367"/>
        <v>0.20653312270796054</v>
      </c>
      <c r="AF188" s="91">
        <f t="shared" si="367"/>
        <v>-0.23631123919308361</v>
      </c>
      <c r="AG188" s="91">
        <f t="shared" si="367"/>
        <v>-0.11746138398182848</v>
      </c>
      <c r="AH188" s="91"/>
      <c r="AI188" s="91"/>
      <c r="AJ188" s="91">
        <f t="shared" ref="AJ188:AQ188" si="368">+AJ186/AJ174-1</f>
        <v>0.36468246725592968</v>
      </c>
      <c r="AK188" s="91">
        <f t="shared" si="368"/>
        <v>2.303275011215792</v>
      </c>
      <c r="AL188" s="92">
        <f t="shared" si="368"/>
        <v>-9.5791492440412074E-2</v>
      </c>
      <c r="AM188" s="102">
        <f t="shared" si="368"/>
        <v>0.51178418355924005</v>
      </c>
      <c r="AN188" s="91">
        <f t="shared" si="368"/>
        <v>0.89690524876562039</v>
      </c>
      <c r="AO188" s="91">
        <f t="shared" si="368"/>
        <v>0.61682531032665255</v>
      </c>
      <c r="AP188" s="92">
        <f t="shared" si="368"/>
        <v>0.70278444471727131</v>
      </c>
      <c r="AQ188" s="96">
        <f t="shared" si="368"/>
        <v>9.5939450808066873E-3</v>
      </c>
      <c r="AR188" s="12"/>
      <c r="AS188" s="110" t="str">
        <f>VAR</f>
        <v>VAR. SEP.23-SEP.24</v>
      </c>
      <c r="AT188" s="134"/>
      <c r="AU188" s="91">
        <f t="shared" ref="AU188:BA188" si="369">+AU186/AU174-1</f>
        <v>-4.4711570316824822E-2</v>
      </c>
      <c r="AV188" s="91">
        <f t="shared" si="369"/>
        <v>9.1963117125601901E-3</v>
      </c>
      <c r="AW188" s="91">
        <f t="shared" si="369"/>
        <v>4.9509835105529421E-2</v>
      </c>
      <c r="AX188" s="91">
        <f t="shared" si="369"/>
        <v>0.19500207788817869</v>
      </c>
      <c r="AY188" s="91">
        <f t="shared" si="369"/>
        <v>-0.15562322600048872</v>
      </c>
      <c r="AZ188" s="91">
        <f t="shared" si="369"/>
        <v>-0.23825636942675155</v>
      </c>
      <c r="BA188" s="91">
        <f t="shared" si="369"/>
        <v>-3.5733238927464495E-3</v>
      </c>
      <c r="BB188" s="91"/>
      <c r="BC188" s="91"/>
      <c r="BD188" s="91"/>
      <c r="BE188" s="91"/>
      <c r="BF188" s="91"/>
      <c r="BG188" s="91">
        <f>+BG186/BG174-1</f>
        <v>0.36417351081699323</v>
      </c>
      <c r="BH188" s="91">
        <f>+BH186/BH174-1</f>
        <v>1.5671180803041103</v>
      </c>
      <c r="BI188" s="92">
        <f>+BI186/BI174-1</f>
        <v>1.2478202130815186E-2</v>
      </c>
      <c r="BK188" s="110" t="str">
        <f>VAR</f>
        <v>VAR. SEP.23-SEP.24</v>
      </c>
      <c r="BL188" s="134"/>
      <c r="BM188" s="91">
        <f t="shared" ref="BM188:BS188" si="370">+BM186/BM174-1</f>
        <v>-4.714465047545835E-2</v>
      </c>
      <c r="BN188" s="91">
        <f t="shared" si="370"/>
        <v>7.9764632275927116E-3</v>
      </c>
      <c r="BO188" s="91">
        <f t="shared" si="370"/>
        <v>4.3045064403562927E-2</v>
      </c>
      <c r="BP188" s="91">
        <f t="shared" si="370"/>
        <v>0.18171585458723571</v>
      </c>
      <c r="BQ188" s="91">
        <f t="shared" si="370"/>
        <v>-0.17453731506251025</v>
      </c>
      <c r="BR188" s="91">
        <f t="shared" si="370"/>
        <v>-0.23825636942675155</v>
      </c>
      <c r="BS188" s="91">
        <f t="shared" si="370"/>
        <v>-3.5733238927464495E-3</v>
      </c>
      <c r="BT188" s="91"/>
      <c r="BU188" s="91"/>
      <c r="BV188" s="91"/>
      <c r="BW188" s="91"/>
      <c r="BX188" s="91"/>
      <c r="BY188" s="91">
        <f>+BY186/BY174-1</f>
        <v>0.36417575368826172</v>
      </c>
      <c r="BZ188" s="91">
        <f>+BZ186/BZ174-1</f>
        <v>1.5671180803041103</v>
      </c>
      <c r="CA188" s="92">
        <f>+CA186/CA174-1</f>
        <v>9.5939450808066873E-3</v>
      </c>
    </row>
    <row r="189" spans="1:80" ht="13.5" thickBot="1" x14ac:dyDescent="0.35">
      <c r="A189" s="7"/>
      <c r="B189" s="93" t="str">
        <f>"PART. EMP-TECN."&amp;RIGHT(VAR,6)</f>
        <v>PART. EMP-TECN.SEP.24</v>
      </c>
      <c r="C189" s="94"/>
      <c r="D189" s="91">
        <f>+D186/$K$186</f>
        <v>2.1997935543066865E-2</v>
      </c>
      <c r="E189" s="91">
        <f t="shared" ref="E189:H189" si="371">+E186/$K$186</f>
        <v>7.5444431700883136E-2</v>
      </c>
      <c r="F189" s="91">
        <f t="shared" si="371"/>
        <v>0.85422640211033374</v>
      </c>
      <c r="G189" s="91">
        <f t="shared" si="371"/>
        <v>3.3643001873303515E-3</v>
      </c>
      <c r="H189" s="95">
        <f t="shared" si="371"/>
        <v>4.4829299996176929E-2</v>
      </c>
      <c r="I189" s="91"/>
      <c r="J189" s="91">
        <f t="shared" ref="J189:K189" si="372">+J186/$K$186</f>
        <v>1.3763046220896893E-4</v>
      </c>
      <c r="K189" s="92">
        <f t="shared" si="372"/>
        <v>1</v>
      </c>
      <c r="L189" s="91">
        <f>+L186/$Z$186</f>
        <v>0.18171723863162187</v>
      </c>
      <c r="M189" s="91">
        <f t="shared" ref="M189:R189" si="373">+M186/$Z$186</f>
        <v>0.13570150478215667</v>
      </c>
      <c r="N189" s="91">
        <f t="shared" si="373"/>
        <v>0.38066650792939805</v>
      </c>
      <c r="O189" s="91">
        <f t="shared" si="373"/>
        <v>8.7215127504532263E-3</v>
      </c>
      <c r="P189" s="91">
        <f t="shared" si="373"/>
        <v>4.094950033122653E-3</v>
      </c>
      <c r="Q189" s="95">
        <f t="shared" si="373"/>
        <v>1.3791282494972666E-4</v>
      </c>
      <c r="R189" s="91">
        <f t="shared" si="373"/>
        <v>0.27948564410004217</v>
      </c>
      <c r="S189" s="91"/>
      <c r="T189" s="91"/>
      <c r="U189" s="91"/>
      <c r="V189" s="95"/>
      <c r="W189" s="91"/>
      <c r="X189" s="91">
        <f t="shared" ref="X189:Z189" si="374">+X186/$Z$186</f>
        <v>5.4174986621277239E-3</v>
      </c>
      <c r="Y189" s="91">
        <f t="shared" si="374"/>
        <v>4.057230286127856E-3</v>
      </c>
      <c r="Z189" s="92">
        <f t="shared" si="374"/>
        <v>1</v>
      </c>
      <c r="AA189" s="91">
        <f>+AA186/$AL$186</f>
        <v>0.17459078977903308</v>
      </c>
      <c r="AB189" s="91">
        <f t="shared" ref="AB189:AG189" si="375">+AB186/$AL$186</f>
        <v>0.2317263122202142</v>
      </c>
      <c r="AC189" s="91">
        <f t="shared" si="375"/>
        <v>0.31265530629593957</v>
      </c>
      <c r="AD189" s="91">
        <f t="shared" si="375"/>
        <v>2.2557814884153799E-3</v>
      </c>
      <c r="AE189" s="91">
        <f t="shared" si="375"/>
        <v>2.0709349820780772E-2</v>
      </c>
      <c r="AF189" s="91">
        <f t="shared" si="375"/>
        <v>2.2304707555824896E-4</v>
      </c>
      <c r="AG189" s="91">
        <f t="shared" si="375"/>
        <v>0.24795668437816759</v>
      </c>
      <c r="AH189" s="91"/>
      <c r="AI189" s="91"/>
      <c r="AJ189" s="91">
        <f t="shared" ref="AJ189:AL189" si="376">+AJ186/$AL$186</f>
        <v>9.4400616595904825E-3</v>
      </c>
      <c r="AK189" s="95">
        <f t="shared" si="376"/>
        <v>4.4266728230064341E-4</v>
      </c>
      <c r="AL189" s="92">
        <f t="shared" si="376"/>
        <v>1</v>
      </c>
      <c r="AM189" s="102">
        <f>AM186/$AP$186</f>
        <v>0.26360598316764788</v>
      </c>
      <c r="AN189" s="91">
        <f t="shared" ref="AN189:AP189" si="377">AN186/$AP$186</f>
        <v>0.4659451858639922</v>
      </c>
      <c r="AO189" s="91">
        <f t="shared" si="377"/>
        <v>0.27044883096835992</v>
      </c>
      <c r="AP189" s="92">
        <f t="shared" si="377"/>
        <v>1</v>
      </c>
      <c r="AQ189" s="60"/>
      <c r="AR189" s="12"/>
      <c r="AS189" s="93" t="str">
        <f>"PART. EMP-TECN."&amp;RIGHT(VAR,6)</f>
        <v>PART. EMP-TECN.SEP.24</v>
      </c>
      <c r="AT189" s="94"/>
      <c r="AU189" s="91">
        <f>+AU186/$BI$186</f>
        <v>0.19572475718561499</v>
      </c>
      <c r="AV189" s="91">
        <f t="shared" ref="AV189:BA189" si="378">+AV186/$BI$186</f>
        <v>0.17383166658937385</v>
      </c>
      <c r="AW189" s="91">
        <f t="shared" si="378"/>
        <v>0.35112013926194169</v>
      </c>
      <c r="AX189" s="91">
        <f t="shared" si="378"/>
        <v>1.5236887580910576E-2</v>
      </c>
      <c r="AY189" s="91">
        <f t="shared" si="378"/>
        <v>1.9671349209758725E-3</v>
      </c>
      <c r="AZ189" s="95">
        <f t="shared" si="378"/>
        <v>1.6759183754618573E-4</v>
      </c>
      <c r="BA189" s="91">
        <f t="shared" si="378"/>
        <v>0.25440121258190357</v>
      </c>
      <c r="BB189" s="95"/>
      <c r="BC189" s="95"/>
      <c r="BD189" s="91"/>
      <c r="BE189" s="95"/>
      <c r="BF189" s="91"/>
      <c r="BG189" s="95">
        <f t="shared" ref="BG189:BI189" si="379">+BG186/$BI$186</f>
        <v>7.0774378952251915E-3</v>
      </c>
      <c r="BH189" s="95">
        <f t="shared" si="379"/>
        <v>4.7317214650811001E-4</v>
      </c>
      <c r="BI189" s="92">
        <f t="shared" si="379"/>
        <v>1</v>
      </c>
      <c r="BK189" s="93" t="str">
        <f>"PART. EMP-TECN."&amp;RIGHT(VAR,6)</f>
        <v>PART. EMP-TECN.SEP.24</v>
      </c>
      <c r="BL189" s="94"/>
      <c r="BM189" s="91">
        <f>+BM186/$CA$186</f>
        <v>0.19473543224239143</v>
      </c>
      <c r="BN189" s="91">
        <f t="shared" ref="BN189:BS189" si="380">+BN186/$CA$186</f>
        <v>0.17327137921031702</v>
      </c>
      <c r="BO189" s="91">
        <f t="shared" si="380"/>
        <v>0.35398518664047496</v>
      </c>
      <c r="BP189" s="91">
        <f t="shared" si="380"/>
        <v>1.5405407970887084E-2</v>
      </c>
      <c r="BQ189" s="91">
        <f t="shared" si="380"/>
        <v>1.9750913806332883E-3</v>
      </c>
      <c r="BR189" s="95">
        <f t="shared" si="380"/>
        <v>1.6663744959619919E-4</v>
      </c>
      <c r="BS189" s="91">
        <f t="shared" si="380"/>
        <v>0.2529524698787679</v>
      </c>
      <c r="BT189" s="95"/>
      <c r="BU189" s="95"/>
      <c r="BV189" s="91"/>
      <c r="BW189" s="95"/>
      <c r="BX189" s="91"/>
      <c r="BY189" s="95">
        <f t="shared" ref="BY189:CA189" si="381">+BY186/$CA$186</f>
        <v>7.0379176615057394E-3</v>
      </c>
      <c r="BZ189" s="95">
        <f t="shared" si="381"/>
        <v>4.7047756542642596E-4</v>
      </c>
      <c r="CA189" s="92">
        <f t="shared" si="381"/>
        <v>1</v>
      </c>
    </row>
    <row r="190" spans="1:80" ht="13.5" thickBot="1" x14ac:dyDescent="0.35">
      <c r="A190" s="7"/>
      <c r="C190" s="34"/>
      <c r="D190" s="36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12"/>
      <c r="AS190" s="93" t="str">
        <f>MID(AS189,1,20)&amp;"3"</f>
        <v>PART. EMP-TECN.SEP.23</v>
      </c>
      <c r="AT190" s="94"/>
      <c r="AU190" s="91">
        <f>+AU174/$BI$174</f>
        <v>0.20744211288469663</v>
      </c>
      <c r="AV190" s="91">
        <f t="shared" ref="AV190:BA190" si="382">+AV174/$BI$174</f>
        <v>0.17439696441532496</v>
      </c>
      <c r="AW190" s="91">
        <f t="shared" si="382"/>
        <v>0.33873097272700264</v>
      </c>
      <c r="AX190" s="91">
        <f t="shared" si="382"/>
        <v>1.2909614827827317E-2</v>
      </c>
      <c r="AY190" s="91">
        <f t="shared" si="382"/>
        <v>2.3587588970555308E-3</v>
      </c>
      <c r="AZ190" s="95">
        <f t="shared" si="382"/>
        <v>2.2275615516846156E-4</v>
      </c>
      <c r="BA190" s="91">
        <f t="shared" si="382"/>
        <v>0.25849938436122322</v>
      </c>
      <c r="BB190" s="95"/>
      <c r="BC190" s="95"/>
      <c r="BD190" s="91"/>
      <c r="BE190" s="95"/>
      <c r="BF190" s="95"/>
      <c r="BG190" s="95">
        <f t="shared" ref="BG190:BI190" si="383">+BG174/$BI$174</f>
        <v>5.252815377978266E-3</v>
      </c>
      <c r="BH190" s="95">
        <f t="shared" si="383"/>
        <v>1.8662035372294083E-4</v>
      </c>
      <c r="BI190" s="92">
        <f t="shared" si="383"/>
        <v>1</v>
      </c>
      <c r="BK190" s="93" t="str">
        <f>MID(BK189,1,20)&amp;"3"</f>
        <v>PART. EMP-TECN.SEP.23</v>
      </c>
      <c r="BL190" s="94"/>
      <c r="BM190" s="91">
        <f>+BM174/$CA$174</f>
        <v>0.20633112190923203</v>
      </c>
      <c r="BN190" s="91">
        <f t="shared" ref="BN190:BS190" si="384">+BN174/$CA$174</f>
        <v>0.17354942470222925</v>
      </c>
      <c r="BO190" s="91">
        <f t="shared" si="384"/>
        <v>0.34263265632236284</v>
      </c>
      <c r="BP190" s="91">
        <f t="shared" si="384"/>
        <v>1.3161545179014132E-2</v>
      </c>
      <c r="BQ190" s="91">
        <f t="shared" si="384"/>
        <v>2.4156637668238906E-3</v>
      </c>
      <c r="BR190" s="95">
        <f t="shared" si="384"/>
        <v>2.2085666802284265E-4</v>
      </c>
      <c r="BS190" s="91">
        <f t="shared" si="384"/>
        <v>0.25629510741375477</v>
      </c>
      <c r="BT190" s="95"/>
      <c r="BU190" s="95"/>
      <c r="BV190" s="91"/>
      <c r="BW190" s="95"/>
      <c r="BX190" s="95"/>
      <c r="BY190" s="95">
        <f t="shared" ref="BY190:CA190" si="385">+BY174/$CA$174</f>
        <v>5.2085950346374386E-3</v>
      </c>
      <c r="BZ190" s="95">
        <f t="shared" si="385"/>
        <v>1.8502900392279952E-4</v>
      </c>
      <c r="CA190" s="92">
        <f t="shared" si="385"/>
        <v>1</v>
      </c>
    </row>
    <row r="191" spans="1:80" ht="12.5" x14ac:dyDescent="0.25">
      <c r="A191" s="7"/>
      <c r="B191" s="6" t="s">
        <v>1</v>
      </c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62"/>
      <c r="AD191" s="23"/>
      <c r="AE191" s="112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R191" s="12"/>
      <c r="AU191" s="84"/>
      <c r="AV191" s="84"/>
      <c r="AW191" s="84"/>
      <c r="AX191" s="84"/>
      <c r="AY191" s="84"/>
      <c r="AZ191" s="84"/>
      <c r="BA191" s="84"/>
      <c r="BB191" s="84"/>
      <c r="BC191" s="84"/>
      <c r="BD191" s="84"/>
      <c r="BE191" s="84"/>
      <c r="BF191" s="84"/>
      <c r="BG191" s="84"/>
      <c r="BH191" s="84"/>
    </row>
    <row r="192" spans="1:80" ht="14.5" x14ac:dyDescent="0.35">
      <c r="D192" s="18"/>
      <c r="E192" s="18"/>
      <c r="F192" s="18"/>
      <c r="G192" s="18"/>
      <c r="H192" s="18"/>
      <c r="I192" s="18"/>
      <c r="J192" s="18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AQ192" s="20"/>
      <c r="AR192" s="20"/>
      <c r="AS192" s="20"/>
      <c r="AW192" s="85"/>
    </row>
    <row r="193" spans="4:45" ht="12.5" x14ac:dyDescent="0.25">
      <c r="D193" s="21"/>
      <c r="AQ193" s="20"/>
      <c r="AR193" s="20"/>
      <c r="AS193" s="20"/>
    </row>
    <row r="194" spans="4:45" ht="12.5" x14ac:dyDescent="0.25">
      <c r="D194" s="21"/>
      <c r="AQ194" s="20"/>
      <c r="AR194" s="20"/>
      <c r="AS194" s="20"/>
    </row>
    <row r="195" spans="4:45" ht="12.5" x14ac:dyDescent="0.25">
      <c r="D195" s="21"/>
      <c r="AQ195" s="20"/>
      <c r="AR195" s="20"/>
      <c r="AS195" s="20"/>
    </row>
    <row r="196" spans="4:45" ht="12.5" x14ac:dyDescent="0.25">
      <c r="D196" s="21"/>
      <c r="AQ196" s="20"/>
      <c r="AR196" s="20"/>
      <c r="AS196" s="20"/>
    </row>
    <row r="197" spans="4:45" ht="12.5" x14ac:dyDescent="0.25">
      <c r="D197" s="21"/>
      <c r="AQ197" s="20"/>
      <c r="AR197" s="20"/>
      <c r="AS197" s="20"/>
    </row>
    <row r="198" spans="4:45" ht="12.5" x14ac:dyDescent="0.25">
      <c r="D198" s="21"/>
      <c r="AQ198" s="20"/>
      <c r="AR198" s="20"/>
      <c r="AS198" s="20"/>
    </row>
    <row r="199" spans="4:45" ht="12.5" x14ac:dyDescent="0.25">
      <c r="D199" s="21"/>
      <c r="AQ199" s="20"/>
      <c r="AR199" s="20"/>
      <c r="AS199" s="20"/>
    </row>
    <row r="200" spans="4:45" ht="12.5" x14ac:dyDescent="0.25">
      <c r="D200" s="21"/>
      <c r="AQ200" s="20"/>
      <c r="AR200" s="20"/>
      <c r="AS200" s="20"/>
    </row>
    <row r="201" spans="4:45" ht="12.5" x14ac:dyDescent="0.25"/>
    <row r="202" spans="4:45" ht="12.5" x14ac:dyDescent="0.25"/>
    <row r="203" spans="4:45" ht="12.5" x14ac:dyDescent="0.25"/>
    <row r="204" spans="4:45" ht="12.5" x14ac:dyDescent="0.25"/>
    <row r="205" spans="4:45" ht="12.5" x14ac:dyDescent="0.25"/>
    <row r="206" spans="4:45" ht="12.5" x14ac:dyDescent="0.25"/>
    <row r="207" spans="4:45" ht="12.5" x14ac:dyDescent="0.25"/>
    <row r="208" spans="4:45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hidden="1" x14ac:dyDescent="0.25"/>
    <row r="219" ht="12.5" hidden="1" x14ac:dyDescent="0.25"/>
    <row r="220" ht="12.5" hidden="1" x14ac:dyDescent="0.25"/>
    <row r="221" ht="12.5" hidden="1" x14ac:dyDescent="0.25"/>
    <row r="222" ht="12.5" hidden="1" x14ac:dyDescent="0.25"/>
    <row r="223" ht="12.5" hidden="1" x14ac:dyDescent="0.25"/>
    <row r="224" ht="12.5" hidden="1" x14ac:dyDescent="0.25"/>
    <row r="225" ht="12.5" hidden="1" x14ac:dyDescent="0.25"/>
    <row r="226" ht="12.5" hidden="1" x14ac:dyDescent="0.25"/>
    <row r="227" ht="12.5" hidden="1" x14ac:dyDescent="0.25"/>
    <row r="228" ht="12.5" hidden="1" x14ac:dyDescent="0.25"/>
    <row r="229" ht="12.5" hidden="1" x14ac:dyDescent="0.25"/>
    <row r="230" ht="12.5" hidden="1" x14ac:dyDescent="0.25"/>
    <row r="231" ht="12.5" hidden="1" x14ac:dyDescent="0.25"/>
    <row r="232" ht="12.5" hidden="1" x14ac:dyDescent="0.25"/>
    <row r="233" ht="12.5" hidden="1" x14ac:dyDescent="0.25"/>
    <row r="234" ht="12.5" hidden="1" x14ac:dyDescent="0.25"/>
    <row r="235" ht="12.5" hidden="1" x14ac:dyDescent="0.25"/>
    <row r="236" ht="12.5" hidden="1" x14ac:dyDescent="0.25"/>
    <row r="237" ht="12.5" hidden="1" x14ac:dyDescent="0.25"/>
    <row r="238" ht="12.5" hidden="1" x14ac:dyDescent="0.25"/>
    <row r="239" ht="12.5" hidden="1" x14ac:dyDescent="0.25"/>
    <row r="240" ht="12.5" hidden="1" x14ac:dyDescent="0.25"/>
    <row r="241" ht="12.5" hidden="1" x14ac:dyDescent="0.25"/>
    <row r="242" ht="12.5" hidden="1" x14ac:dyDescent="0.25"/>
    <row r="243" ht="12.5" hidden="1" x14ac:dyDescent="0.25"/>
    <row r="244" ht="12.5" hidden="1" x14ac:dyDescent="0.25"/>
    <row r="245" ht="12.5" hidden="1" x14ac:dyDescent="0.25"/>
    <row r="246" ht="12.5" hidden="1" x14ac:dyDescent="0.25"/>
    <row r="247" ht="12.5" hidden="1" x14ac:dyDescent="0.25"/>
    <row r="248" ht="12.5" hidden="1" x14ac:dyDescent="0.25"/>
    <row r="249" ht="12.5" hidden="1" x14ac:dyDescent="0.25"/>
    <row r="250" ht="12.5" hidden="1" x14ac:dyDescent="0.25"/>
    <row r="251" ht="12.5" hidden="1" x14ac:dyDescent="0.25"/>
    <row r="252" ht="12.5" hidden="1" x14ac:dyDescent="0.25"/>
    <row r="253" ht="12.5" hidden="1" x14ac:dyDescent="0.25"/>
    <row r="254" ht="12.5" hidden="1" x14ac:dyDescent="0.25"/>
    <row r="255" ht="12.5" hidden="1" x14ac:dyDescent="0.25"/>
    <row r="256" ht="12.5" hidden="1" x14ac:dyDescent="0.25"/>
    <row r="257" ht="12.5" hidden="1" x14ac:dyDescent="0.25"/>
    <row r="258" ht="12.5" hidden="1" x14ac:dyDescent="0.25"/>
    <row r="259" ht="12.5" hidden="1" x14ac:dyDescent="0.25"/>
    <row r="260" ht="12.5" hidden="1" x14ac:dyDescent="0.25"/>
    <row r="261" ht="12.5" hidden="1" x14ac:dyDescent="0.25"/>
    <row r="262" ht="12.75" customHeight="1" x14ac:dyDescent="0.25"/>
    <row r="263" ht="12.75" customHeight="1" x14ac:dyDescent="0.25"/>
  </sheetData>
  <mergeCells count="9">
    <mergeCell ref="BK7:BL7"/>
    <mergeCell ref="BM7:CA7"/>
    <mergeCell ref="AU7:BI7"/>
    <mergeCell ref="B7:C7"/>
    <mergeCell ref="D7:K7"/>
    <mergeCell ref="L7:Z7"/>
    <mergeCell ref="AA7:AL7"/>
    <mergeCell ref="AS7:AT7"/>
    <mergeCell ref="AM7:AP7"/>
  </mergeCells>
  <phoneticPr fontId="26" type="noConversion"/>
  <hyperlinks>
    <hyperlink ref="B6" location="ÍNDICE!A1" display="&lt;&lt; VOLVER" xr:uid="{00000000-0004-0000-0200-000000000000}"/>
    <hyperlink ref="B191" location="ÍNDICE!A1" display="&lt;&lt; VOLVER" xr:uid="{00000000-0004-0000-02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42" max="1048575" man="1"/>
  </colBreaks>
  <ignoredErrors>
    <ignoredError sqref="BA58:BA75 BA76:BA87 BA88:BA90 BA94:BA96 AL128:AL129 BE128 AL130:AL137 BE129:BE137" formula="1"/>
    <ignoredError sqref="AQ189:AR189 AT189 I189 I188 S188:W188 S189:W189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9"/>
  <sheetViews>
    <sheetView showGridLines="0" topLeftCell="A176" zoomScaleNormal="100" zoomScaleSheetLayoutView="100" workbookViewId="0">
      <selection activeCell="I184" sqref="I184"/>
    </sheetView>
  </sheetViews>
  <sheetFormatPr baseColWidth="10" defaultColWidth="0" defaultRowHeight="0" customHeight="1" zeroHeight="1" x14ac:dyDescent="0.25"/>
  <cols>
    <col min="1" max="1" width="20.1796875" style="1" customWidth="1"/>
    <col min="2" max="2" width="10.26953125" style="1" customWidth="1"/>
    <col min="3" max="3" width="10.81640625" style="1" customWidth="1"/>
    <col min="4" max="6" width="15" style="1" customWidth="1"/>
    <col min="7" max="7" width="16.1796875" style="1" bestFit="1" customWidth="1"/>
    <col min="8" max="10" width="15" style="1" customWidth="1"/>
    <col min="11" max="13" width="15" style="1" hidden="1" customWidth="1"/>
    <col min="14" max="16384" width="15" style="1" hidden="1"/>
  </cols>
  <sheetData>
    <row r="1" spans="1:14" ht="33.75" customHeight="1" x14ac:dyDescent="0.25"/>
    <row r="2" spans="1:14" ht="14" x14ac:dyDescent="0.3">
      <c r="B2" s="2" t="s">
        <v>74</v>
      </c>
    </row>
    <row r="3" spans="1:14" ht="14" x14ac:dyDescent="0.3">
      <c r="B3" s="2" t="s">
        <v>75</v>
      </c>
    </row>
    <row r="4" spans="1:14" s="3" customFormat="1" ht="12.75" customHeight="1" x14ac:dyDescent="0.25">
      <c r="B4" s="4"/>
      <c r="D4" s="5"/>
    </row>
    <row r="5" spans="1:14" s="3" customFormat="1" ht="16.5" customHeight="1" x14ac:dyDescent="0.25"/>
    <row r="6" spans="1:14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</row>
    <row r="7" spans="1:14" ht="41.25" customHeight="1" thickBot="1" x14ac:dyDescent="0.3">
      <c r="A7" s="7"/>
      <c r="B7" s="86" t="s">
        <v>4</v>
      </c>
      <c r="C7" s="86" t="s">
        <v>5</v>
      </c>
      <c r="D7" s="97" t="s">
        <v>28</v>
      </c>
      <c r="E7" s="98" t="s">
        <v>29</v>
      </c>
      <c r="F7" s="99" t="s">
        <v>30</v>
      </c>
      <c r="G7" s="88" t="s">
        <v>69</v>
      </c>
      <c r="H7" s="3"/>
      <c r="I7" s="3"/>
      <c r="J7" s="3"/>
      <c r="K7" s="3"/>
      <c r="M7" s="12"/>
      <c r="N7" s="12"/>
    </row>
    <row r="8" spans="1:14" ht="13" thickBot="1" x14ac:dyDescent="0.3">
      <c r="A8" s="7"/>
      <c r="B8" s="39">
        <v>2009</v>
      </c>
      <c r="C8" s="15" t="s">
        <v>23</v>
      </c>
      <c r="D8" s="53">
        <v>343961</v>
      </c>
      <c r="E8" s="54">
        <v>121704</v>
      </c>
      <c r="F8" s="54">
        <v>133841</v>
      </c>
      <c r="G8" s="43">
        <f t="shared" ref="G8:G32" si="0">SUM(D8:F8)</f>
        <v>599506</v>
      </c>
      <c r="H8" s="12"/>
      <c r="I8" s="3"/>
      <c r="J8" s="3"/>
      <c r="K8" s="3"/>
      <c r="M8" s="12"/>
      <c r="N8" s="12"/>
    </row>
    <row r="9" spans="1:14" ht="12.5" x14ac:dyDescent="0.25">
      <c r="A9" s="7"/>
      <c r="B9" s="11">
        <v>2010</v>
      </c>
      <c r="C9" s="11" t="s">
        <v>12</v>
      </c>
      <c r="D9" s="61">
        <v>398513</v>
      </c>
      <c r="E9" s="62">
        <v>141349</v>
      </c>
      <c r="F9" s="62">
        <v>154035</v>
      </c>
      <c r="G9" s="46">
        <f t="shared" si="0"/>
        <v>693897</v>
      </c>
      <c r="H9" s="12"/>
      <c r="I9" s="3"/>
      <c r="J9" s="3"/>
      <c r="K9" s="3"/>
      <c r="M9" s="12"/>
      <c r="N9" s="12"/>
    </row>
    <row r="10" spans="1:14" ht="12.5" x14ac:dyDescent="0.25">
      <c r="A10" s="7"/>
      <c r="B10" s="10"/>
      <c r="C10" s="11" t="s">
        <v>13</v>
      </c>
      <c r="D10" s="61">
        <v>428100</v>
      </c>
      <c r="E10" s="62">
        <v>150513</v>
      </c>
      <c r="F10" s="62">
        <v>168573</v>
      </c>
      <c r="G10" s="46">
        <f t="shared" si="0"/>
        <v>747186</v>
      </c>
      <c r="H10" s="12"/>
      <c r="I10" s="3"/>
      <c r="J10" s="3"/>
      <c r="K10" s="3"/>
      <c r="M10" s="12"/>
      <c r="N10" s="12"/>
    </row>
    <row r="11" spans="1:14" ht="12.5" x14ac:dyDescent="0.25">
      <c r="A11" s="7"/>
      <c r="B11" s="10"/>
      <c r="C11" s="11" t="s">
        <v>14</v>
      </c>
      <c r="D11" s="61">
        <v>461753</v>
      </c>
      <c r="E11" s="62">
        <v>171716</v>
      </c>
      <c r="F11" s="62">
        <v>194327</v>
      </c>
      <c r="G11" s="46">
        <f t="shared" si="0"/>
        <v>827796</v>
      </c>
      <c r="H11" s="12"/>
      <c r="I11" s="3"/>
      <c r="J11" s="3"/>
      <c r="K11" s="3"/>
      <c r="M11" s="12"/>
      <c r="N11" s="12"/>
    </row>
    <row r="12" spans="1:14" ht="12.5" x14ac:dyDescent="0.25">
      <c r="A12" s="7"/>
      <c r="B12" s="10"/>
      <c r="C12" s="11" t="s">
        <v>15</v>
      </c>
      <c r="D12" s="61">
        <v>497278</v>
      </c>
      <c r="E12" s="62">
        <v>191831</v>
      </c>
      <c r="F12" s="62">
        <v>244832</v>
      </c>
      <c r="G12" s="46">
        <f t="shared" si="0"/>
        <v>933941</v>
      </c>
      <c r="H12" s="12"/>
      <c r="I12" s="3"/>
      <c r="J12" s="3"/>
      <c r="K12" s="3"/>
      <c r="M12" s="12"/>
      <c r="N12" s="12"/>
    </row>
    <row r="13" spans="1:14" ht="12.5" x14ac:dyDescent="0.25">
      <c r="A13" s="7"/>
      <c r="B13" s="10"/>
      <c r="C13" s="11" t="s">
        <v>16</v>
      </c>
      <c r="D13" s="61">
        <v>515924</v>
      </c>
      <c r="E13" s="62">
        <v>244605</v>
      </c>
      <c r="F13" s="62">
        <v>247591</v>
      </c>
      <c r="G13" s="46">
        <f t="shared" si="0"/>
        <v>1008120</v>
      </c>
      <c r="H13" s="12"/>
      <c r="I13" s="3"/>
      <c r="J13" s="3"/>
      <c r="K13" s="3"/>
      <c r="M13" s="12"/>
      <c r="N13" s="12"/>
    </row>
    <row r="14" spans="1:14" ht="12.5" x14ac:dyDescent="0.25">
      <c r="A14" s="7"/>
      <c r="B14" s="10"/>
      <c r="C14" s="11" t="s">
        <v>17</v>
      </c>
      <c r="D14" s="61">
        <v>453045</v>
      </c>
      <c r="E14" s="62">
        <v>362471</v>
      </c>
      <c r="F14" s="62">
        <v>235720</v>
      </c>
      <c r="G14" s="46">
        <f t="shared" si="0"/>
        <v>1051236</v>
      </c>
      <c r="H14" s="12"/>
      <c r="I14" s="3"/>
      <c r="J14" s="3"/>
      <c r="K14" s="3"/>
      <c r="M14" s="12"/>
      <c r="N14" s="12"/>
    </row>
    <row r="15" spans="1:14" ht="12.5" x14ac:dyDescent="0.25">
      <c r="A15" s="7"/>
      <c r="B15" s="10"/>
      <c r="C15" s="11" t="s">
        <v>18</v>
      </c>
      <c r="D15" s="61">
        <v>494139</v>
      </c>
      <c r="E15" s="62">
        <v>367345</v>
      </c>
      <c r="F15" s="62">
        <v>227285</v>
      </c>
      <c r="G15" s="46">
        <f t="shared" si="0"/>
        <v>1088769</v>
      </c>
      <c r="H15" s="12"/>
      <c r="I15" s="3"/>
      <c r="J15" s="3"/>
      <c r="K15" s="3"/>
      <c r="M15" s="12"/>
      <c r="N15" s="12"/>
    </row>
    <row r="16" spans="1:14" ht="12.5" x14ac:dyDescent="0.25">
      <c r="A16" s="7"/>
      <c r="B16" s="10"/>
      <c r="C16" s="11" t="s">
        <v>19</v>
      </c>
      <c r="D16" s="61">
        <v>510429</v>
      </c>
      <c r="E16" s="62">
        <v>366484</v>
      </c>
      <c r="F16" s="62">
        <v>254192</v>
      </c>
      <c r="G16" s="46">
        <f t="shared" si="0"/>
        <v>1131105</v>
      </c>
      <c r="H16" s="12"/>
      <c r="I16" s="3"/>
      <c r="J16" s="3"/>
      <c r="K16" s="3"/>
      <c r="M16" s="12"/>
      <c r="N16" s="12"/>
    </row>
    <row r="17" spans="1:14" ht="12.5" x14ac:dyDescent="0.25">
      <c r="A17" s="7"/>
      <c r="B17" s="10"/>
      <c r="C17" s="11" t="s">
        <v>20</v>
      </c>
      <c r="D17" s="61">
        <v>547098</v>
      </c>
      <c r="E17" s="62">
        <v>377660</v>
      </c>
      <c r="F17" s="62">
        <v>257894</v>
      </c>
      <c r="G17" s="46">
        <f t="shared" si="0"/>
        <v>1182652</v>
      </c>
      <c r="H17" s="12"/>
      <c r="I17" s="3"/>
      <c r="J17" s="3"/>
      <c r="K17" s="3"/>
      <c r="M17" s="12"/>
      <c r="N17" s="12"/>
    </row>
    <row r="18" spans="1:14" ht="12.5" x14ac:dyDescent="0.25">
      <c r="A18" s="7"/>
      <c r="B18" s="10"/>
      <c r="C18" s="11" t="s">
        <v>21</v>
      </c>
      <c r="D18" s="61">
        <v>713293</v>
      </c>
      <c r="E18" s="62">
        <v>241525</v>
      </c>
      <c r="F18" s="62">
        <v>308868</v>
      </c>
      <c r="G18" s="46">
        <f t="shared" si="0"/>
        <v>1263686</v>
      </c>
      <c r="H18" s="12"/>
      <c r="I18" s="3"/>
      <c r="J18" s="3"/>
      <c r="K18" s="3"/>
      <c r="M18" s="12"/>
      <c r="N18" s="12"/>
    </row>
    <row r="19" spans="1:14" ht="12.5" x14ac:dyDescent="0.25">
      <c r="A19" s="7"/>
      <c r="B19" s="10"/>
      <c r="C19" s="11" t="s">
        <v>22</v>
      </c>
      <c r="D19" s="61">
        <v>773129</v>
      </c>
      <c r="E19" s="62">
        <v>216553</v>
      </c>
      <c r="F19" s="62">
        <v>339343</v>
      </c>
      <c r="G19" s="46">
        <f t="shared" si="0"/>
        <v>1329025</v>
      </c>
      <c r="H19" s="12"/>
      <c r="I19" s="3"/>
      <c r="J19" s="3"/>
      <c r="K19" s="3"/>
      <c r="M19" s="12"/>
      <c r="N19" s="12"/>
    </row>
    <row r="20" spans="1:14" ht="13" thickBot="1" x14ac:dyDescent="0.3">
      <c r="A20" s="7"/>
      <c r="B20" s="14"/>
      <c r="C20" s="15" t="s">
        <v>23</v>
      </c>
      <c r="D20" s="53">
        <v>803953</v>
      </c>
      <c r="E20" s="54">
        <v>226221</v>
      </c>
      <c r="F20" s="54">
        <v>413409</v>
      </c>
      <c r="G20" s="43">
        <f t="shared" si="0"/>
        <v>1443583</v>
      </c>
      <c r="H20" s="12"/>
      <c r="I20" s="3"/>
      <c r="J20" s="3"/>
      <c r="K20" s="3"/>
      <c r="M20" s="12"/>
      <c r="N20" s="12"/>
    </row>
    <row r="21" spans="1:14" ht="12.5" x14ac:dyDescent="0.25">
      <c r="A21" s="7"/>
      <c r="B21" s="11">
        <v>2011</v>
      </c>
      <c r="C21" s="11" t="s">
        <v>12</v>
      </c>
      <c r="D21" s="61">
        <v>927537</v>
      </c>
      <c r="E21" s="62">
        <v>232314</v>
      </c>
      <c r="F21" s="62">
        <v>619068</v>
      </c>
      <c r="G21" s="46">
        <f t="shared" si="0"/>
        <v>1778919</v>
      </c>
      <c r="H21" s="12"/>
      <c r="I21" s="3"/>
      <c r="J21" s="3"/>
      <c r="K21" s="3"/>
      <c r="M21" s="12"/>
      <c r="N21" s="12"/>
    </row>
    <row r="22" spans="1:14" ht="12.5" x14ac:dyDescent="0.25">
      <c r="A22" s="7"/>
      <c r="B22" s="10"/>
      <c r="C22" s="11" t="s">
        <v>13</v>
      </c>
      <c r="D22" s="61">
        <v>905590</v>
      </c>
      <c r="E22" s="62">
        <v>233036</v>
      </c>
      <c r="F22" s="62">
        <v>640039</v>
      </c>
      <c r="G22" s="46">
        <f t="shared" si="0"/>
        <v>1778665</v>
      </c>
      <c r="H22" s="12"/>
      <c r="I22" s="3"/>
      <c r="J22" s="3"/>
      <c r="K22" s="3"/>
      <c r="M22" s="12"/>
      <c r="N22" s="12"/>
    </row>
    <row r="23" spans="1:14" ht="12.5" x14ac:dyDescent="0.25">
      <c r="A23" s="7"/>
      <c r="B23" s="10"/>
      <c r="C23" s="11" t="s">
        <v>14</v>
      </c>
      <c r="D23" s="61">
        <v>994635</v>
      </c>
      <c r="E23" s="62">
        <v>241363</v>
      </c>
      <c r="F23" s="62">
        <v>680209</v>
      </c>
      <c r="G23" s="46">
        <f t="shared" si="0"/>
        <v>1916207</v>
      </c>
      <c r="H23" s="12"/>
      <c r="I23" s="3"/>
      <c r="J23" s="3"/>
      <c r="K23" s="3"/>
      <c r="M23" s="12"/>
      <c r="N23" s="12"/>
    </row>
    <row r="24" spans="1:14" ht="12.5" x14ac:dyDescent="0.25">
      <c r="A24" s="7"/>
      <c r="B24" s="11"/>
      <c r="C24" s="11" t="s">
        <v>15</v>
      </c>
      <c r="D24" s="61">
        <v>1013633</v>
      </c>
      <c r="E24" s="62">
        <v>245938</v>
      </c>
      <c r="F24" s="62">
        <v>758035</v>
      </c>
      <c r="G24" s="46">
        <f t="shared" si="0"/>
        <v>2017606</v>
      </c>
      <c r="H24" s="12"/>
      <c r="I24" s="3"/>
      <c r="J24" s="3"/>
      <c r="K24" s="3"/>
      <c r="M24" s="12"/>
      <c r="N24" s="12"/>
    </row>
    <row r="25" spans="1:14" ht="12.5" x14ac:dyDescent="0.25">
      <c r="A25" s="7"/>
      <c r="B25" s="10"/>
      <c r="C25" s="11" t="s">
        <v>16</v>
      </c>
      <c r="D25" s="61">
        <v>1041814</v>
      </c>
      <c r="E25" s="62">
        <v>263226</v>
      </c>
      <c r="F25" s="62">
        <v>804842</v>
      </c>
      <c r="G25" s="46">
        <f t="shared" si="0"/>
        <v>2109882</v>
      </c>
      <c r="H25" s="12"/>
      <c r="I25" s="3"/>
      <c r="J25" s="3"/>
      <c r="K25" s="3"/>
      <c r="M25" s="12"/>
      <c r="N25" s="12"/>
    </row>
    <row r="26" spans="1:14" ht="12.5" x14ac:dyDescent="0.25">
      <c r="A26" s="7"/>
      <c r="B26" s="10"/>
      <c r="C26" s="11" t="s">
        <v>17</v>
      </c>
      <c r="D26" s="61">
        <v>1099129</v>
      </c>
      <c r="E26" s="62">
        <v>279113</v>
      </c>
      <c r="F26" s="62">
        <v>860930</v>
      </c>
      <c r="G26" s="46">
        <f t="shared" si="0"/>
        <v>2239172</v>
      </c>
      <c r="H26" s="12"/>
      <c r="I26" s="3"/>
      <c r="J26" s="3"/>
      <c r="K26" s="3"/>
      <c r="M26" s="12"/>
      <c r="N26" s="12"/>
    </row>
    <row r="27" spans="1:14" ht="12.5" x14ac:dyDescent="0.25">
      <c r="A27" s="7"/>
      <c r="B27" s="11"/>
      <c r="C27" s="11" t="s">
        <v>18</v>
      </c>
      <c r="D27" s="61">
        <v>1246118</v>
      </c>
      <c r="E27" s="62">
        <v>292291</v>
      </c>
      <c r="F27" s="62">
        <v>903666</v>
      </c>
      <c r="G27" s="46">
        <f t="shared" si="0"/>
        <v>2442075</v>
      </c>
      <c r="H27" s="12"/>
      <c r="I27" s="3"/>
      <c r="J27" s="3"/>
      <c r="K27" s="3"/>
      <c r="M27" s="12"/>
      <c r="N27" s="12"/>
    </row>
    <row r="28" spans="1:14" ht="12.5" x14ac:dyDescent="0.25">
      <c r="A28" s="7"/>
      <c r="B28" s="10"/>
      <c r="C28" s="11" t="s">
        <v>19</v>
      </c>
      <c r="D28" s="61">
        <v>1314763</v>
      </c>
      <c r="E28" s="62">
        <v>302250</v>
      </c>
      <c r="F28" s="62">
        <v>977984</v>
      </c>
      <c r="G28" s="46">
        <f t="shared" si="0"/>
        <v>2594997</v>
      </c>
      <c r="H28" s="12"/>
      <c r="I28" s="3"/>
      <c r="J28" s="3"/>
      <c r="K28" s="3"/>
      <c r="M28" s="12"/>
      <c r="N28" s="12"/>
    </row>
    <row r="29" spans="1:14" ht="12.5" x14ac:dyDescent="0.25">
      <c r="A29" s="7"/>
      <c r="B29" s="10"/>
      <c r="C29" s="11" t="s">
        <v>20</v>
      </c>
      <c r="D29" s="61">
        <v>1354639</v>
      </c>
      <c r="E29" s="62">
        <v>300604</v>
      </c>
      <c r="F29" s="62">
        <v>1022487</v>
      </c>
      <c r="G29" s="46">
        <f t="shared" si="0"/>
        <v>2677730</v>
      </c>
      <c r="H29" s="12"/>
      <c r="I29" s="3"/>
      <c r="J29" s="3"/>
      <c r="K29" s="3"/>
      <c r="M29" s="12"/>
      <c r="N29" s="12"/>
    </row>
    <row r="30" spans="1:14" ht="12.5" x14ac:dyDescent="0.25">
      <c r="A30" s="7"/>
      <c r="B30" s="11"/>
      <c r="C30" s="11" t="s">
        <v>21</v>
      </c>
      <c r="D30" s="61">
        <v>1365578</v>
      </c>
      <c r="E30" s="62">
        <v>329966</v>
      </c>
      <c r="F30" s="62">
        <v>1067081</v>
      </c>
      <c r="G30" s="46">
        <f t="shared" si="0"/>
        <v>2762625</v>
      </c>
      <c r="H30" s="12"/>
      <c r="I30" s="3"/>
      <c r="J30" s="3"/>
      <c r="K30" s="3"/>
      <c r="M30" s="12"/>
      <c r="N30" s="12"/>
    </row>
    <row r="31" spans="1:14" ht="12.5" x14ac:dyDescent="0.25">
      <c r="A31" s="7"/>
      <c r="B31" s="10"/>
      <c r="C31" s="11" t="s">
        <v>22</v>
      </c>
      <c r="D31" s="61">
        <v>1355182</v>
      </c>
      <c r="E31" s="62">
        <v>338166</v>
      </c>
      <c r="F31" s="62">
        <v>1049751</v>
      </c>
      <c r="G31" s="46">
        <f t="shared" si="0"/>
        <v>2743099</v>
      </c>
      <c r="H31" s="12"/>
      <c r="I31" s="3"/>
      <c r="J31" s="3"/>
      <c r="K31" s="3"/>
      <c r="M31" s="12"/>
      <c r="N31" s="12"/>
    </row>
    <row r="32" spans="1:14" ht="13" thickBot="1" x14ac:dyDescent="0.3">
      <c r="A32" s="7"/>
      <c r="B32" s="14"/>
      <c r="C32" s="15" t="s">
        <v>23</v>
      </c>
      <c r="D32" s="53">
        <v>1521628</v>
      </c>
      <c r="E32" s="54">
        <v>400094</v>
      </c>
      <c r="F32" s="54">
        <v>1231702</v>
      </c>
      <c r="G32" s="43">
        <f t="shared" si="0"/>
        <v>3153424</v>
      </c>
      <c r="H32" s="12"/>
      <c r="I32" s="3"/>
      <c r="J32" s="3"/>
      <c r="K32" s="3"/>
      <c r="M32" s="12"/>
      <c r="N32" s="12"/>
    </row>
    <row r="33" spans="1:14" ht="12.5" x14ac:dyDescent="0.25">
      <c r="A33" s="7"/>
      <c r="B33" s="8">
        <v>2012</v>
      </c>
      <c r="C33" s="8" t="s">
        <v>12</v>
      </c>
      <c r="D33" s="57">
        <v>1471087</v>
      </c>
      <c r="E33" s="58">
        <v>464816</v>
      </c>
      <c r="F33" s="58">
        <v>1336742</v>
      </c>
      <c r="G33" s="49">
        <f t="shared" ref="G33:G38" si="1">SUM(D33:F33)</f>
        <v>3272645</v>
      </c>
      <c r="H33" s="12"/>
      <c r="I33" s="3"/>
      <c r="J33" s="3"/>
      <c r="K33" s="3"/>
      <c r="M33" s="12"/>
      <c r="N33" s="12"/>
    </row>
    <row r="34" spans="1:14" ht="12.5" x14ac:dyDescent="0.25">
      <c r="A34" s="7"/>
      <c r="B34" s="10"/>
      <c r="C34" s="11" t="s">
        <v>13</v>
      </c>
      <c r="D34" s="61">
        <v>1509980</v>
      </c>
      <c r="E34" s="62">
        <v>471766</v>
      </c>
      <c r="F34" s="62">
        <v>1370773</v>
      </c>
      <c r="G34" s="46">
        <f t="shared" si="1"/>
        <v>3352519</v>
      </c>
      <c r="H34" s="12"/>
      <c r="I34" s="3"/>
      <c r="J34" s="3"/>
      <c r="K34" s="3"/>
      <c r="M34" s="12"/>
      <c r="N34" s="12"/>
    </row>
    <row r="35" spans="1:14" ht="12.5" x14ac:dyDescent="0.25">
      <c r="A35" s="7"/>
      <c r="B35" s="10"/>
      <c r="C35" s="11" t="s">
        <v>14</v>
      </c>
      <c r="D35" s="61">
        <v>1624449</v>
      </c>
      <c r="E35" s="62">
        <v>488449</v>
      </c>
      <c r="F35" s="62">
        <v>1505151</v>
      </c>
      <c r="G35" s="46">
        <f t="shared" si="1"/>
        <v>3618049</v>
      </c>
      <c r="H35" s="12"/>
      <c r="I35" s="3"/>
      <c r="J35" s="3"/>
      <c r="K35" s="3"/>
      <c r="M35" s="12"/>
      <c r="N35" s="12"/>
    </row>
    <row r="36" spans="1:14" ht="12.5" x14ac:dyDescent="0.25">
      <c r="A36" s="7"/>
      <c r="B36" s="11"/>
      <c r="C36" s="11" t="s">
        <v>15</v>
      </c>
      <c r="D36" s="61">
        <v>1689355</v>
      </c>
      <c r="E36" s="62">
        <v>495397</v>
      </c>
      <c r="F36" s="62">
        <v>1508175</v>
      </c>
      <c r="G36" s="46">
        <f t="shared" si="1"/>
        <v>3692927</v>
      </c>
      <c r="H36" s="12"/>
      <c r="I36" s="3"/>
      <c r="J36" s="3"/>
      <c r="K36" s="3"/>
      <c r="M36" s="12"/>
      <c r="N36" s="12"/>
    </row>
    <row r="37" spans="1:14" ht="12.5" x14ac:dyDescent="0.25">
      <c r="A37" s="7"/>
      <c r="B37" s="10"/>
      <c r="C37" s="11" t="s">
        <v>16</v>
      </c>
      <c r="D37" s="61">
        <v>1794795</v>
      </c>
      <c r="E37" s="62">
        <v>509112</v>
      </c>
      <c r="F37" s="62">
        <v>1530439</v>
      </c>
      <c r="G37" s="46">
        <f t="shared" si="1"/>
        <v>3834346</v>
      </c>
      <c r="H37" s="12"/>
      <c r="I37" s="3"/>
      <c r="J37" s="3"/>
      <c r="K37" s="3"/>
      <c r="M37" s="12"/>
      <c r="N37" s="12"/>
    </row>
    <row r="38" spans="1:14" ht="12.5" x14ac:dyDescent="0.25">
      <c r="A38" s="7"/>
      <c r="B38" s="10"/>
      <c r="C38" s="11" t="s">
        <v>17</v>
      </c>
      <c r="D38" s="61">
        <v>1850200</v>
      </c>
      <c r="E38" s="62">
        <v>519508</v>
      </c>
      <c r="F38" s="62">
        <v>1575114</v>
      </c>
      <c r="G38" s="46">
        <f t="shared" si="1"/>
        <v>3944822</v>
      </c>
      <c r="H38" s="12"/>
      <c r="I38" s="3"/>
      <c r="J38" s="3"/>
      <c r="K38" s="3"/>
      <c r="M38" s="12"/>
      <c r="N38" s="12"/>
    </row>
    <row r="39" spans="1:14" ht="12.5" x14ac:dyDescent="0.25">
      <c r="A39" s="7"/>
      <c r="B39" s="10"/>
      <c r="C39" s="11" t="s">
        <v>18</v>
      </c>
      <c r="D39" s="61">
        <v>1952089</v>
      </c>
      <c r="E39" s="62">
        <v>527253</v>
      </c>
      <c r="F39" s="62">
        <v>1659372</v>
      </c>
      <c r="G39" s="46">
        <f t="shared" ref="G39:G44" si="2">SUM(D39:F39)</f>
        <v>4138714</v>
      </c>
      <c r="H39" s="12"/>
      <c r="I39" s="3"/>
      <c r="J39" s="3"/>
      <c r="K39" s="3"/>
      <c r="M39" s="12"/>
      <c r="N39" s="12"/>
    </row>
    <row r="40" spans="1:14" ht="12.5" x14ac:dyDescent="0.25">
      <c r="A40" s="7"/>
      <c r="B40" s="11"/>
      <c r="C40" s="11" t="s">
        <v>19</v>
      </c>
      <c r="D40" s="61">
        <v>2066868</v>
      </c>
      <c r="E40" s="62">
        <v>551091</v>
      </c>
      <c r="F40" s="62">
        <v>1709073</v>
      </c>
      <c r="G40" s="46">
        <f t="shared" si="2"/>
        <v>4327032</v>
      </c>
      <c r="H40" s="12"/>
      <c r="I40" s="3"/>
      <c r="J40" s="3"/>
      <c r="K40" s="3"/>
      <c r="M40" s="12"/>
      <c r="N40" s="12"/>
    </row>
    <row r="41" spans="1:14" ht="12.5" x14ac:dyDescent="0.25">
      <c r="A41" s="7"/>
      <c r="B41" s="10"/>
      <c r="C41" s="11" t="s">
        <v>20</v>
      </c>
      <c r="D41" s="61">
        <v>2102656</v>
      </c>
      <c r="E41" s="62">
        <v>555854</v>
      </c>
      <c r="F41" s="62">
        <v>1722707</v>
      </c>
      <c r="G41" s="46">
        <f t="shared" si="2"/>
        <v>4381217</v>
      </c>
      <c r="H41" s="12"/>
      <c r="I41" s="3"/>
      <c r="J41" s="3"/>
      <c r="K41" s="3"/>
      <c r="M41" s="12"/>
      <c r="N41" s="12"/>
    </row>
    <row r="42" spans="1:14" ht="12.5" x14ac:dyDescent="0.25">
      <c r="A42" s="7"/>
      <c r="B42" s="11"/>
      <c r="C42" s="11" t="s">
        <v>21</v>
      </c>
      <c r="D42" s="61">
        <v>2117005</v>
      </c>
      <c r="E42" s="62">
        <v>564305</v>
      </c>
      <c r="F42" s="62">
        <v>1784824</v>
      </c>
      <c r="G42" s="46">
        <f t="shared" si="2"/>
        <v>4466134</v>
      </c>
      <c r="H42" s="12"/>
      <c r="I42" s="3"/>
      <c r="J42" s="3"/>
      <c r="K42" s="3"/>
      <c r="M42" s="12"/>
      <c r="N42" s="12"/>
    </row>
    <row r="43" spans="1:14" ht="12.5" x14ac:dyDescent="0.25">
      <c r="A43" s="7"/>
      <c r="B43" s="10"/>
      <c r="C43" s="11" t="s">
        <v>22</v>
      </c>
      <c r="D43" s="61">
        <v>2152292</v>
      </c>
      <c r="E43" s="62">
        <v>569614</v>
      </c>
      <c r="F43" s="62">
        <v>1816359</v>
      </c>
      <c r="G43" s="46">
        <f t="shared" si="2"/>
        <v>4538265</v>
      </c>
      <c r="H43" s="12"/>
      <c r="I43" s="3"/>
      <c r="J43" s="3"/>
      <c r="K43" s="3"/>
      <c r="M43" s="12"/>
      <c r="N43" s="12"/>
    </row>
    <row r="44" spans="1:14" ht="13" thickBot="1" x14ac:dyDescent="0.3">
      <c r="A44" s="7"/>
      <c r="B44" s="14"/>
      <c r="C44" s="15" t="s">
        <v>23</v>
      </c>
      <c r="D44" s="53">
        <v>2214098</v>
      </c>
      <c r="E44" s="54">
        <v>575599</v>
      </c>
      <c r="F44" s="54">
        <v>2143756</v>
      </c>
      <c r="G44" s="43">
        <f t="shared" si="2"/>
        <v>4933453</v>
      </c>
      <c r="H44" s="12"/>
      <c r="I44" s="12"/>
      <c r="J44" s="3"/>
      <c r="K44" s="3"/>
      <c r="M44" s="12"/>
      <c r="N44" s="12"/>
    </row>
    <row r="45" spans="1:14" ht="12.5" x14ac:dyDescent="0.25">
      <c r="A45" s="7"/>
      <c r="B45" s="8">
        <v>2013</v>
      </c>
      <c r="C45" s="8" t="s">
        <v>12</v>
      </c>
      <c r="D45" s="57">
        <v>2256471</v>
      </c>
      <c r="E45" s="58">
        <v>606977</v>
      </c>
      <c r="F45" s="58">
        <v>2134808</v>
      </c>
      <c r="G45" s="49">
        <f t="shared" ref="G45:G50" si="3">SUM(D45:F45)</f>
        <v>4998256</v>
      </c>
      <c r="H45" s="12"/>
      <c r="I45" s="3"/>
      <c r="J45" s="3"/>
      <c r="K45" s="3"/>
      <c r="M45" s="12"/>
      <c r="N45" s="12"/>
    </row>
    <row r="46" spans="1:14" ht="12.5" x14ac:dyDescent="0.25">
      <c r="A46" s="7"/>
      <c r="B46" s="10"/>
      <c r="C46" s="11" t="s">
        <v>13</v>
      </c>
      <c r="D46" s="61">
        <v>2301751</v>
      </c>
      <c r="E46" s="62">
        <v>613041</v>
      </c>
      <c r="F46" s="62">
        <v>2127968</v>
      </c>
      <c r="G46" s="46">
        <f t="shared" si="3"/>
        <v>5042760</v>
      </c>
      <c r="H46" s="12"/>
      <c r="I46" s="3"/>
      <c r="J46" s="3"/>
      <c r="K46" s="3"/>
      <c r="M46" s="12"/>
      <c r="N46" s="12"/>
    </row>
    <row r="47" spans="1:14" ht="12.5" x14ac:dyDescent="0.25">
      <c r="A47" s="7"/>
      <c r="B47" s="10"/>
      <c r="C47" s="11" t="s">
        <v>14</v>
      </c>
      <c r="D47" s="61">
        <v>2852000</v>
      </c>
      <c r="E47" s="62">
        <v>744653</v>
      </c>
      <c r="F47" s="62">
        <v>1586935</v>
      </c>
      <c r="G47" s="46">
        <f t="shared" si="3"/>
        <v>5183588</v>
      </c>
      <c r="H47" s="12"/>
      <c r="I47" s="3"/>
      <c r="J47" s="3"/>
      <c r="K47" s="3"/>
      <c r="M47" s="12"/>
      <c r="N47" s="12"/>
    </row>
    <row r="48" spans="1:14" ht="12.5" x14ac:dyDescent="0.25">
      <c r="A48" s="7"/>
      <c r="B48" s="11"/>
      <c r="C48" s="11" t="s">
        <v>15</v>
      </c>
      <c r="D48" s="61">
        <v>2928853</v>
      </c>
      <c r="E48" s="62">
        <v>770811</v>
      </c>
      <c r="F48" s="62">
        <v>1584593</v>
      </c>
      <c r="G48" s="46">
        <f t="shared" si="3"/>
        <v>5284257</v>
      </c>
      <c r="H48" s="12"/>
      <c r="I48" s="3"/>
      <c r="J48" s="3"/>
      <c r="K48" s="3"/>
      <c r="M48" s="12"/>
      <c r="N48" s="12"/>
    </row>
    <row r="49" spans="1:14" ht="12.5" x14ac:dyDescent="0.25">
      <c r="A49" s="7"/>
      <c r="B49" s="10"/>
      <c r="C49" s="11" t="s">
        <v>16</v>
      </c>
      <c r="D49" s="61">
        <v>3008963</v>
      </c>
      <c r="E49" s="62">
        <v>780691</v>
      </c>
      <c r="F49" s="62">
        <v>1601779</v>
      </c>
      <c r="G49" s="46">
        <f t="shared" si="3"/>
        <v>5391433</v>
      </c>
      <c r="H49" s="12"/>
      <c r="I49" s="3"/>
      <c r="J49" s="3"/>
      <c r="K49" s="3"/>
      <c r="M49" s="12"/>
      <c r="N49" s="12"/>
    </row>
    <row r="50" spans="1:14" ht="12.5" x14ac:dyDescent="0.25">
      <c r="A50" s="7"/>
      <c r="B50" s="10"/>
      <c r="C50" s="11" t="s">
        <v>17</v>
      </c>
      <c r="D50" s="61">
        <v>3012836</v>
      </c>
      <c r="E50" s="62">
        <v>790368</v>
      </c>
      <c r="F50" s="62">
        <v>1561706</v>
      </c>
      <c r="G50" s="46">
        <f t="shared" si="3"/>
        <v>5364910</v>
      </c>
      <c r="H50" s="12"/>
      <c r="I50" s="3"/>
      <c r="J50" s="3"/>
      <c r="K50" s="3"/>
      <c r="M50" s="12"/>
      <c r="N50" s="12"/>
    </row>
    <row r="51" spans="1:14" ht="12.5" x14ac:dyDescent="0.25">
      <c r="A51" s="7"/>
      <c r="B51" s="11"/>
      <c r="C51" s="11" t="s">
        <v>18</v>
      </c>
      <c r="D51" s="61">
        <v>3118429</v>
      </c>
      <c r="E51" s="62">
        <v>803705</v>
      </c>
      <c r="F51" s="62">
        <v>1613384</v>
      </c>
      <c r="G51" s="46">
        <f t="shared" ref="G51:G59" si="4">SUM(D51:F51)</f>
        <v>5535518</v>
      </c>
      <c r="H51" s="12"/>
      <c r="I51" s="3"/>
      <c r="J51" s="3"/>
      <c r="K51" s="3"/>
      <c r="M51" s="12"/>
      <c r="N51" s="12"/>
    </row>
    <row r="52" spans="1:14" ht="12.5" x14ac:dyDescent="0.25">
      <c r="A52" s="7"/>
      <c r="B52" s="10"/>
      <c r="C52" s="11" t="s">
        <v>19</v>
      </c>
      <c r="D52" s="61">
        <v>3151713</v>
      </c>
      <c r="E52" s="62">
        <v>807105</v>
      </c>
      <c r="F52" s="62">
        <v>1640909</v>
      </c>
      <c r="G52" s="46">
        <f t="shared" si="4"/>
        <v>5599727</v>
      </c>
      <c r="H52" s="12"/>
      <c r="I52" s="3"/>
      <c r="J52" s="3"/>
      <c r="K52" s="3"/>
      <c r="M52" s="12"/>
      <c r="N52" s="12"/>
    </row>
    <row r="53" spans="1:14" ht="12.5" x14ac:dyDescent="0.25">
      <c r="A53" s="7"/>
      <c r="B53" s="10"/>
      <c r="C53" s="11" t="s">
        <v>20</v>
      </c>
      <c r="D53" s="61">
        <v>3142725</v>
      </c>
      <c r="E53" s="62">
        <v>804775</v>
      </c>
      <c r="F53" s="62">
        <v>1623044</v>
      </c>
      <c r="G53" s="46">
        <f t="shared" si="4"/>
        <v>5570544</v>
      </c>
      <c r="H53" s="12"/>
      <c r="I53" s="3"/>
      <c r="J53" s="3"/>
      <c r="K53" s="3"/>
      <c r="M53" s="12"/>
      <c r="N53" s="12"/>
    </row>
    <row r="54" spans="1:14" ht="12.5" x14ac:dyDescent="0.25">
      <c r="A54" s="7"/>
      <c r="B54" s="11"/>
      <c r="C54" s="11" t="s">
        <v>21</v>
      </c>
      <c r="D54" s="61">
        <v>3215419</v>
      </c>
      <c r="E54" s="62">
        <v>844011</v>
      </c>
      <c r="F54" s="62">
        <v>1742055</v>
      </c>
      <c r="G54" s="46">
        <f t="shared" si="4"/>
        <v>5801485</v>
      </c>
      <c r="H54" s="12"/>
      <c r="I54" s="3"/>
      <c r="J54" s="3"/>
      <c r="K54" s="3"/>
      <c r="M54" s="12"/>
      <c r="N54" s="12"/>
    </row>
    <row r="55" spans="1:14" ht="12.5" x14ac:dyDescent="0.25">
      <c r="A55" s="7"/>
      <c r="B55" s="10"/>
      <c r="C55" s="11" t="s">
        <v>22</v>
      </c>
      <c r="D55" s="61">
        <v>3223707</v>
      </c>
      <c r="E55" s="62">
        <v>847422</v>
      </c>
      <c r="F55" s="62">
        <v>1731923</v>
      </c>
      <c r="G55" s="46">
        <f t="shared" si="4"/>
        <v>5803052</v>
      </c>
      <c r="H55" s="12"/>
      <c r="I55" s="3"/>
      <c r="J55" s="3"/>
      <c r="K55" s="3"/>
      <c r="M55" s="12"/>
      <c r="N55" s="12"/>
    </row>
    <row r="56" spans="1:14" ht="13" thickBot="1" x14ac:dyDescent="0.3">
      <c r="A56" s="7"/>
      <c r="B56" s="14"/>
      <c r="C56" s="15" t="s">
        <v>23</v>
      </c>
      <c r="D56" s="53">
        <v>3298029</v>
      </c>
      <c r="E56" s="54">
        <v>880306</v>
      </c>
      <c r="F56" s="54">
        <v>2111200</v>
      </c>
      <c r="G56" s="43">
        <f t="shared" si="4"/>
        <v>6289535</v>
      </c>
      <c r="H56" s="12"/>
      <c r="I56" s="3"/>
      <c r="J56" s="3"/>
      <c r="K56" s="3"/>
      <c r="M56" s="12"/>
      <c r="N56" s="12"/>
    </row>
    <row r="57" spans="1:14" ht="12.5" x14ac:dyDescent="0.25">
      <c r="A57" s="7"/>
      <c r="B57" s="8">
        <v>2014</v>
      </c>
      <c r="C57" s="8" t="s">
        <v>12</v>
      </c>
      <c r="D57" s="57">
        <v>3375425</v>
      </c>
      <c r="E57" s="58">
        <v>966284</v>
      </c>
      <c r="F57" s="58">
        <v>2103622</v>
      </c>
      <c r="G57" s="49">
        <f t="shared" si="4"/>
        <v>6445331</v>
      </c>
      <c r="H57" s="12"/>
      <c r="I57" s="3"/>
      <c r="J57" s="3"/>
      <c r="K57" s="3"/>
      <c r="M57" s="12"/>
      <c r="N57" s="12"/>
    </row>
    <row r="58" spans="1:14" ht="12.5" x14ac:dyDescent="0.25">
      <c r="A58" s="7"/>
      <c r="B58" s="10"/>
      <c r="C58" s="11" t="s">
        <v>13</v>
      </c>
      <c r="D58" s="61">
        <v>3396542</v>
      </c>
      <c r="E58" s="62">
        <v>984057</v>
      </c>
      <c r="F58" s="62">
        <v>2105373</v>
      </c>
      <c r="G58" s="46">
        <f t="shared" si="4"/>
        <v>6485972</v>
      </c>
      <c r="H58" s="12"/>
      <c r="I58" s="3"/>
      <c r="J58" s="3"/>
      <c r="K58" s="3"/>
      <c r="M58" s="12"/>
      <c r="N58" s="12"/>
    </row>
    <row r="59" spans="1:14" ht="12.5" x14ac:dyDescent="0.25">
      <c r="A59" s="7"/>
      <c r="B59" s="10"/>
      <c r="C59" s="11" t="s">
        <v>14</v>
      </c>
      <c r="D59" s="61">
        <v>3536482</v>
      </c>
      <c r="E59" s="62">
        <v>1016332</v>
      </c>
      <c r="F59" s="62">
        <v>2270045</v>
      </c>
      <c r="G59" s="46">
        <f t="shared" si="4"/>
        <v>6822859</v>
      </c>
      <c r="H59" s="12"/>
      <c r="I59" s="3"/>
      <c r="J59" s="3"/>
      <c r="K59" s="3"/>
      <c r="M59" s="12"/>
      <c r="N59" s="12"/>
    </row>
    <row r="60" spans="1:14" ht="12.5" x14ac:dyDescent="0.25">
      <c r="A60" s="7"/>
      <c r="B60" s="11"/>
      <c r="C60" s="11" t="s">
        <v>15</v>
      </c>
      <c r="D60" s="61">
        <v>3658355</v>
      </c>
      <c r="E60" s="62">
        <v>1049878</v>
      </c>
      <c r="F60" s="62">
        <v>2284364</v>
      </c>
      <c r="G60" s="46">
        <f t="shared" ref="G60:G71" si="5">SUM(D60:F60)</f>
        <v>6992597</v>
      </c>
      <c r="H60" s="12"/>
      <c r="I60" s="3"/>
      <c r="J60" s="3"/>
      <c r="K60" s="3"/>
      <c r="M60" s="12"/>
      <c r="N60" s="12"/>
    </row>
    <row r="61" spans="1:14" ht="12.5" x14ac:dyDescent="0.25">
      <c r="A61" s="7"/>
      <c r="B61" s="10"/>
      <c r="C61" s="11" t="s">
        <v>16</v>
      </c>
      <c r="D61" s="61">
        <v>3825303</v>
      </c>
      <c r="E61" s="62">
        <v>1110935</v>
      </c>
      <c r="F61" s="62">
        <v>2454510</v>
      </c>
      <c r="G61" s="46">
        <f t="shared" si="5"/>
        <v>7390748</v>
      </c>
      <c r="H61" s="12"/>
      <c r="I61" s="3"/>
      <c r="J61" s="3"/>
      <c r="K61" s="3"/>
      <c r="M61" s="12"/>
      <c r="N61" s="12"/>
    </row>
    <row r="62" spans="1:14" ht="12.5" x14ac:dyDescent="0.25">
      <c r="A62" s="7"/>
      <c r="B62" s="10"/>
      <c r="C62" s="11" t="s">
        <v>17</v>
      </c>
      <c r="D62" s="61">
        <v>3976934</v>
      </c>
      <c r="E62" s="62">
        <v>1151687</v>
      </c>
      <c r="F62" s="62">
        <v>2464810</v>
      </c>
      <c r="G62" s="46">
        <f t="shared" si="5"/>
        <v>7593431</v>
      </c>
      <c r="H62" s="12"/>
      <c r="I62" s="3"/>
      <c r="J62" s="3"/>
      <c r="K62" s="3"/>
      <c r="M62" s="12"/>
      <c r="N62" s="12"/>
    </row>
    <row r="63" spans="1:14" ht="12.5" x14ac:dyDescent="0.25">
      <c r="A63" s="7"/>
      <c r="B63" s="11"/>
      <c r="C63" s="11" t="s">
        <v>18</v>
      </c>
      <c r="D63" s="61">
        <v>4012303</v>
      </c>
      <c r="E63" s="62">
        <v>1092968</v>
      </c>
      <c r="F63" s="62">
        <v>2459235</v>
      </c>
      <c r="G63" s="46">
        <f t="shared" si="5"/>
        <v>7564506</v>
      </c>
      <c r="H63" s="12"/>
      <c r="I63" s="3"/>
      <c r="J63" s="3"/>
      <c r="K63" s="3"/>
      <c r="M63" s="12"/>
      <c r="N63" s="12"/>
    </row>
    <row r="64" spans="1:14" ht="12.5" x14ac:dyDescent="0.25">
      <c r="A64" s="7"/>
      <c r="B64" s="10"/>
      <c r="C64" s="11" t="s">
        <v>19</v>
      </c>
      <c r="D64" s="61">
        <v>4111443</v>
      </c>
      <c r="E64" s="62">
        <v>1130342</v>
      </c>
      <c r="F64" s="62">
        <v>2477701</v>
      </c>
      <c r="G64" s="46">
        <f t="shared" si="5"/>
        <v>7719486</v>
      </c>
      <c r="H64" s="12"/>
      <c r="I64" s="3"/>
      <c r="J64" s="3"/>
      <c r="K64" s="3"/>
      <c r="M64" s="12"/>
      <c r="N64" s="12"/>
    </row>
    <row r="65" spans="1:14" ht="12.5" x14ac:dyDescent="0.25">
      <c r="A65" s="7"/>
      <c r="B65" s="10"/>
      <c r="C65" s="11" t="s">
        <v>20</v>
      </c>
      <c r="D65" s="61">
        <v>4267144</v>
      </c>
      <c r="E65" s="62">
        <v>1129199</v>
      </c>
      <c r="F65" s="62">
        <v>2826932</v>
      </c>
      <c r="G65" s="46">
        <f t="shared" si="5"/>
        <v>8223275</v>
      </c>
      <c r="H65" s="12"/>
      <c r="I65" s="3"/>
      <c r="J65" s="3"/>
      <c r="K65" s="3"/>
      <c r="M65" s="12"/>
      <c r="N65" s="12"/>
    </row>
    <row r="66" spans="1:14" ht="12.5" x14ac:dyDescent="0.25">
      <c r="A66" s="7"/>
      <c r="B66" s="11"/>
      <c r="C66" s="11" t="s">
        <v>21</v>
      </c>
      <c r="D66" s="61">
        <v>3709955</v>
      </c>
      <c r="E66" s="62">
        <v>1788554</v>
      </c>
      <c r="F66" s="62">
        <v>2923740</v>
      </c>
      <c r="G66" s="46">
        <f t="shared" si="5"/>
        <v>8422249</v>
      </c>
      <c r="H66" s="12"/>
      <c r="I66" s="3"/>
      <c r="J66" s="3"/>
      <c r="K66" s="3"/>
      <c r="M66" s="12"/>
      <c r="N66" s="12"/>
    </row>
    <row r="67" spans="1:14" ht="12.5" x14ac:dyDescent="0.25">
      <c r="A67" s="7"/>
      <c r="B67" s="10"/>
      <c r="C67" s="11" t="s">
        <v>22</v>
      </c>
      <c r="D67" s="61">
        <v>4422115</v>
      </c>
      <c r="E67" s="62">
        <v>1152159</v>
      </c>
      <c r="F67" s="62">
        <v>3017059</v>
      </c>
      <c r="G67" s="46">
        <f t="shared" si="5"/>
        <v>8591333</v>
      </c>
      <c r="H67" s="12"/>
      <c r="I67" s="3"/>
      <c r="J67" s="3"/>
      <c r="K67" s="3"/>
      <c r="M67" s="12"/>
      <c r="N67" s="12"/>
    </row>
    <row r="68" spans="1:14" ht="13" thickBot="1" x14ac:dyDescent="0.3">
      <c r="A68" s="7"/>
      <c r="B68" s="14"/>
      <c r="C68" s="15" t="s">
        <v>23</v>
      </c>
      <c r="D68" s="53">
        <v>4461022</v>
      </c>
      <c r="E68" s="54">
        <v>1134486</v>
      </c>
      <c r="F68" s="54">
        <v>3370994</v>
      </c>
      <c r="G68" s="43">
        <f t="shared" si="5"/>
        <v>8966502</v>
      </c>
      <c r="H68" s="12"/>
      <c r="I68" s="3"/>
      <c r="J68" s="3"/>
      <c r="K68" s="3"/>
      <c r="M68" s="12"/>
      <c r="N68" s="12"/>
    </row>
    <row r="69" spans="1:14" ht="12.5" x14ac:dyDescent="0.25">
      <c r="A69" s="7"/>
      <c r="B69" s="8">
        <v>2015</v>
      </c>
      <c r="C69" s="8" t="s">
        <v>12</v>
      </c>
      <c r="D69" s="57">
        <v>4369389</v>
      </c>
      <c r="E69" s="58">
        <v>1094516</v>
      </c>
      <c r="F69" s="58">
        <v>3475943</v>
      </c>
      <c r="G69" s="49">
        <f t="shared" si="5"/>
        <v>8939848</v>
      </c>
      <c r="H69" s="12"/>
      <c r="I69" s="3"/>
      <c r="J69" s="3"/>
      <c r="K69" s="3"/>
      <c r="M69" s="12"/>
      <c r="N69" s="12"/>
    </row>
    <row r="70" spans="1:14" ht="12.5" x14ac:dyDescent="0.25">
      <c r="A70" s="7"/>
      <c r="B70" s="10"/>
      <c r="C70" s="11" t="s">
        <v>13</v>
      </c>
      <c r="D70" s="61">
        <v>4554059</v>
      </c>
      <c r="E70" s="62">
        <v>1074409</v>
      </c>
      <c r="F70" s="62">
        <v>3450588</v>
      </c>
      <c r="G70" s="46">
        <f t="shared" si="5"/>
        <v>9079056</v>
      </c>
      <c r="H70" s="12"/>
      <c r="I70" s="3"/>
      <c r="J70" s="3"/>
      <c r="K70" s="3"/>
      <c r="M70" s="12"/>
      <c r="N70" s="12"/>
    </row>
    <row r="71" spans="1:14" ht="12.5" x14ac:dyDescent="0.25">
      <c r="A71" s="7"/>
      <c r="B71" s="10"/>
      <c r="C71" s="11" t="s">
        <v>14</v>
      </c>
      <c r="D71" s="61">
        <v>4561448</v>
      </c>
      <c r="E71" s="62">
        <v>1133570</v>
      </c>
      <c r="F71" s="62">
        <v>3624421</v>
      </c>
      <c r="G71" s="46">
        <f t="shared" si="5"/>
        <v>9319439</v>
      </c>
      <c r="H71" s="12"/>
      <c r="I71" s="3"/>
      <c r="J71" s="3"/>
      <c r="K71" s="3"/>
      <c r="M71" s="12"/>
      <c r="N71" s="12"/>
    </row>
    <row r="72" spans="1:14" ht="12.5" x14ac:dyDescent="0.25">
      <c r="A72" s="7"/>
      <c r="B72" s="11"/>
      <c r="C72" s="11" t="s">
        <v>15</v>
      </c>
      <c r="D72" s="61">
        <v>4754962</v>
      </c>
      <c r="E72" s="62">
        <v>1249246</v>
      </c>
      <c r="F72" s="62">
        <v>3472871</v>
      </c>
      <c r="G72" s="46">
        <f t="shared" ref="G72:G83" si="6">SUM(D72:F72)</f>
        <v>9477079</v>
      </c>
      <c r="H72" s="12"/>
      <c r="I72" s="3"/>
      <c r="J72" s="3"/>
      <c r="K72" s="3"/>
      <c r="M72" s="12"/>
      <c r="N72" s="12"/>
    </row>
    <row r="73" spans="1:14" ht="12.5" x14ac:dyDescent="0.25">
      <c r="A73" s="7"/>
      <c r="B73" s="10"/>
      <c r="C73" s="11" t="s">
        <v>16</v>
      </c>
      <c r="D73" s="61">
        <v>4809834</v>
      </c>
      <c r="E73" s="62">
        <v>1267649</v>
      </c>
      <c r="F73" s="62">
        <v>3514822</v>
      </c>
      <c r="G73" s="46">
        <f t="shared" si="6"/>
        <v>9592305</v>
      </c>
      <c r="H73" s="12"/>
      <c r="I73" s="3"/>
      <c r="J73" s="3"/>
      <c r="K73" s="3"/>
      <c r="M73" s="12"/>
      <c r="N73" s="12"/>
    </row>
    <row r="74" spans="1:14" ht="12.5" x14ac:dyDescent="0.25">
      <c r="A74" s="7"/>
      <c r="B74" s="10"/>
      <c r="C74" s="11" t="s">
        <v>17</v>
      </c>
      <c r="D74" s="61">
        <v>4832502</v>
      </c>
      <c r="E74" s="62">
        <v>1267873</v>
      </c>
      <c r="F74" s="62">
        <v>3343525</v>
      </c>
      <c r="G74" s="46">
        <f t="shared" si="6"/>
        <v>9443900</v>
      </c>
      <c r="H74" s="12"/>
      <c r="I74" s="3"/>
      <c r="J74" s="3"/>
      <c r="K74" s="3"/>
      <c r="M74" s="12"/>
      <c r="N74" s="12"/>
    </row>
    <row r="75" spans="1:14" ht="12.5" x14ac:dyDescent="0.25">
      <c r="A75" s="7"/>
      <c r="B75" s="11"/>
      <c r="C75" s="11" t="s">
        <v>18</v>
      </c>
      <c r="D75" s="61">
        <v>4189610</v>
      </c>
      <c r="E75" s="62">
        <v>1141474</v>
      </c>
      <c r="F75" s="62">
        <v>4458368</v>
      </c>
      <c r="G75" s="46">
        <f t="shared" si="6"/>
        <v>9789452</v>
      </c>
      <c r="H75" s="12"/>
      <c r="I75" s="3"/>
      <c r="J75" s="3"/>
      <c r="K75" s="3"/>
      <c r="M75" s="12"/>
      <c r="N75" s="12"/>
    </row>
    <row r="76" spans="1:14" ht="12.5" x14ac:dyDescent="0.25">
      <c r="A76" s="7"/>
      <c r="B76" s="10"/>
      <c r="C76" s="11" t="s">
        <v>19</v>
      </c>
      <c r="D76" s="61">
        <v>5041826</v>
      </c>
      <c r="E76" s="62">
        <v>1301704</v>
      </c>
      <c r="F76" s="62">
        <v>3429978</v>
      </c>
      <c r="G76" s="46">
        <f t="shared" si="6"/>
        <v>9773508</v>
      </c>
      <c r="H76" s="12"/>
      <c r="I76" s="3"/>
      <c r="J76" s="3"/>
      <c r="K76" s="3"/>
      <c r="M76" s="12"/>
      <c r="N76" s="12"/>
    </row>
    <row r="77" spans="1:14" ht="12.5" x14ac:dyDescent="0.25">
      <c r="A77" s="7"/>
      <c r="B77" s="10"/>
      <c r="C77" s="11" t="s">
        <v>20</v>
      </c>
      <c r="D77" s="61">
        <v>5166736</v>
      </c>
      <c r="E77" s="62">
        <v>1369450</v>
      </c>
      <c r="F77" s="62">
        <v>3478891</v>
      </c>
      <c r="G77" s="46">
        <f t="shared" si="6"/>
        <v>10015077</v>
      </c>
      <c r="H77" s="12"/>
      <c r="I77" s="3"/>
      <c r="J77" s="3"/>
      <c r="K77" s="3"/>
      <c r="M77" s="12"/>
      <c r="N77" s="12"/>
    </row>
    <row r="78" spans="1:14" ht="12.5" x14ac:dyDescent="0.25">
      <c r="A78" s="7"/>
      <c r="B78" s="11"/>
      <c r="C78" s="11" t="s">
        <v>21</v>
      </c>
      <c r="D78" s="61">
        <v>5195564</v>
      </c>
      <c r="E78" s="62">
        <v>1375440</v>
      </c>
      <c r="F78" s="62">
        <v>3547578</v>
      </c>
      <c r="G78" s="46">
        <f t="shared" si="6"/>
        <v>10118582</v>
      </c>
      <c r="H78" s="12"/>
      <c r="I78" s="3"/>
      <c r="J78" s="3"/>
      <c r="K78" s="3"/>
      <c r="M78" s="12"/>
      <c r="N78" s="12"/>
    </row>
    <row r="79" spans="1:14" ht="12.5" x14ac:dyDescent="0.25">
      <c r="A79" s="7"/>
      <c r="B79" s="10"/>
      <c r="C79" s="11" t="s">
        <v>22</v>
      </c>
      <c r="D79" s="61">
        <v>5147772</v>
      </c>
      <c r="E79" s="62">
        <v>1381752</v>
      </c>
      <c r="F79" s="62">
        <v>3588155</v>
      </c>
      <c r="G79" s="46">
        <f t="shared" si="6"/>
        <v>10117679</v>
      </c>
      <c r="H79" s="12"/>
      <c r="I79" s="3"/>
      <c r="J79" s="3"/>
      <c r="K79" s="3"/>
      <c r="M79" s="12"/>
      <c r="N79" s="12"/>
    </row>
    <row r="80" spans="1:14" ht="13" thickBot="1" x14ac:dyDescent="0.3">
      <c r="A80" s="7"/>
      <c r="B80" s="14"/>
      <c r="C80" s="15" t="s">
        <v>23</v>
      </c>
      <c r="D80" s="53">
        <v>5149856</v>
      </c>
      <c r="E80" s="54">
        <v>1323896</v>
      </c>
      <c r="F80" s="54">
        <v>3663067</v>
      </c>
      <c r="G80" s="43">
        <f t="shared" si="6"/>
        <v>10136819</v>
      </c>
      <c r="H80" s="12"/>
      <c r="I80" s="3"/>
      <c r="J80" s="3"/>
      <c r="K80" s="3"/>
      <c r="M80" s="12"/>
      <c r="N80" s="12"/>
    </row>
    <row r="81" spans="1:14" ht="12.5" x14ac:dyDescent="0.25">
      <c r="A81" s="7"/>
      <c r="B81" s="8">
        <v>2016</v>
      </c>
      <c r="C81" s="8" t="s">
        <v>12</v>
      </c>
      <c r="D81" s="57">
        <v>5303983</v>
      </c>
      <c r="E81" s="58">
        <v>1282128</v>
      </c>
      <c r="F81" s="58">
        <v>3674767</v>
      </c>
      <c r="G81" s="49">
        <f t="shared" si="6"/>
        <v>10260878</v>
      </c>
      <c r="H81" s="12"/>
      <c r="I81" s="3"/>
      <c r="J81" s="3"/>
      <c r="K81" s="3"/>
      <c r="M81" s="12"/>
      <c r="N81" s="12"/>
    </row>
    <row r="82" spans="1:14" ht="12.5" x14ac:dyDescent="0.25">
      <c r="A82" s="7"/>
      <c r="B82" s="10"/>
      <c r="C82" s="11" t="s">
        <v>13</v>
      </c>
      <c r="D82" s="61">
        <v>5351598</v>
      </c>
      <c r="E82" s="62">
        <v>1343590</v>
      </c>
      <c r="F82" s="62">
        <v>3592053</v>
      </c>
      <c r="G82" s="46">
        <f t="shared" si="6"/>
        <v>10287241</v>
      </c>
      <c r="H82" s="12"/>
      <c r="I82" s="3"/>
      <c r="J82" s="3"/>
      <c r="K82" s="3"/>
      <c r="M82" s="12"/>
      <c r="N82" s="12"/>
    </row>
    <row r="83" spans="1:14" ht="12.5" x14ac:dyDescent="0.25">
      <c r="A83" s="7"/>
      <c r="B83" s="10"/>
      <c r="C83" s="11" t="s">
        <v>14</v>
      </c>
      <c r="D83" s="61">
        <v>5516697</v>
      </c>
      <c r="E83" s="62">
        <v>1371349</v>
      </c>
      <c r="F83" s="62">
        <v>3590094</v>
      </c>
      <c r="G83" s="46">
        <f t="shared" si="6"/>
        <v>10478140</v>
      </c>
      <c r="H83" s="12"/>
      <c r="I83" s="3"/>
      <c r="J83" s="3"/>
      <c r="K83" s="3"/>
      <c r="M83" s="12"/>
      <c r="N83" s="12"/>
    </row>
    <row r="84" spans="1:14" ht="12.5" x14ac:dyDescent="0.25">
      <c r="A84" s="7"/>
      <c r="B84" s="11"/>
      <c r="C84" s="11" t="s">
        <v>15</v>
      </c>
      <c r="D84" s="61">
        <v>5612479</v>
      </c>
      <c r="E84" s="62">
        <v>1381333</v>
      </c>
      <c r="F84" s="62">
        <v>3544566</v>
      </c>
      <c r="G84" s="46">
        <f t="shared" ref="G84:G90" si="7">SUM(D84:F84)</f>
        <v>10538378</v>
      </c>
      <c r="H84" s="12"/>
      <c r="I84" s="3"/>
      <c r="J84" s="3"/>
      <c r="K84" s="3"/>
      <c r="M84" s="12"/>
      <c r="N84" s="12"/>
    </row>
    <row r="85" spans="1:14" ht="12.5" x14ac:dyDescent="0.25">
      <c r="A85" s="7"/>
      <c r="B85" s="10"/>
      <c r="C85" s="11" t="s">
        <v>16</v>
      </c>
      <c r="D85" s="61">
        <v>5786119</v>
      </c>
      <c r="E85" s="62">
        <v>1401862</v>
      </c>
      <c r="F85" s="62">
        <v>3679841</v>
      </c>
      <c r="G85" s="46">
        <f t="shared" si="7"/>
        <v>10867822</v>
      </c>
      <c r="H85" s="12"/>
      <c r="I85" s="3"/>
      <c r="J85" s="3"/>
      <c r="K85" s="3"/>
      <c r="M85" s="12"/>
      <c r="N85" s="12"/>
    </row>
    <row r="86" spans="1:14" ht="12.5" x14ac:dyDescent="0.25">
      <c r="A86" s="7"/>
      <c r="B86" s="10"/>
      <c r="C86" s="11" t="s">
        <v>17</v>
      </c>
      <c r="D86" s="61">
        <v>6131986</v>
      </c>
      <c r="E86" s="62">
        <v>1420201</v>
      </c>
      <c r="F86" s="62">
        <v>3659428</v>
      </c>
      <c r="G86" s="46">
        <f t="shared" si="7"/>
        <v>11211615</v>
      </c>
      <c r="H86" s="12"/>
      <c r="I86" s="3"/>
      <c r="J86" s="3"/>
      <c r="K86" s="3"/>
      <c r="M86" s="12"/>
      <c r="N86" s="12"/>
    </row>
    <row r="87" spans="1:14" ht="12.5" x14ac:dyDescent="0.25">
      <c r="A87" s="7"/>
      <c r="B87" s="10"/>
      <c r="C87" s="11" t="s">
        <v>18</v>
      </c>
      <c r="D87" s="61">
        <v>6406865</v>
      </c>
      <c r="E87" s="62">
        <v>1430580</v>
      </c>
      <c r="F87" s="62">
        <v>3808755</v>
      </c>
      <c r="G87" s="46">
        <f t="shared" si="7"/>
        <v>11646200</v>
      </c>
      <c r="H87" s="12"/>
      <c r="I87" s="3"/>
      <c r="J87" s="3"/>
      <c r="K87" s="3"/>
      <c r="M87" s="12"/>
      <c r="N87" s="12"/>
    </row>
    <row r="88" spans="1:14" ht="12.5" x14ac:dyDescent="0.25">
      <c r="A88" s="7"/>
      <c r="B88" s="10"/>
      <c r="C88" s="11" t="s">
        <v>19</v>
      </c>
      <c r="D88" s="61">
        <v>6639566</v>
      </c>
      <c r="E88" s="62">
        <v>1452698</v>
      </c>
      <c r="F88" s="62">
        <v>3986667</v>
      </c>
      <c r="G88" s="46">
        <f t="shared" si="7"/>
        <v>12078931</v>
      </c>
      <c r="H88" s="12"/>
      <c r="I88" s="3"/>
      <c r="J88" s="3"/>
      <c r="K88" s="3"/>
      <c r="M88" s="12"/>
      <c r="N88" s="12"/>
    </row>
    <row r="89" spans="1:14" ht="12.5" x14ac:dyDescent="0.25">
      <c r="A89" s="7"/>
      <c r="B89" s="11"/>
      <c r="C89" s="11" t="s">
        <v>20</v>
      </c>
      <c r="D89" s="61">
        <v>6807952</v>
      </c>
      <c r="E89" s="62">
        <v>1464505</v>
      </c>
      <c r="F89" s="62">
        <v>3994948</v>
      </c>
      <c r="G89" s="46">
        <f t="shared" si="7"/>
        <v>12267405</v>
      </c>
      <c r="H89" s="12"/>
      <c r="I89" s="3"/>
      <c r="J89" s="3"/>
      <c r="K89" s="3"/>
      <c r="M89" s="12"/>
      <c r="N89" s="12"/>
    </row>
    <row r="90" spans="1:14" ht="12.5" x14ac:dyDescent="0.25">
      <c r="A90" s="7"/>
      <c r="B90" s="10"/>
      <c r="C90" s="11" t="s">
        <v>21</v>
      </c>
      <c r="D90" s="61">
        <v>6827601</v>
      </c>
      <c r="E90" s="62">
        <v>1478054</v>
      </c>
      <c r="F90" s="62">
        <v>4020224</v>
      </c>
      <c r="G90" s="46">
        <f t="shared" si="7"/>
        <v>12325879</v>
      </c>
      <c r="H90" s="12"/>
      <c r="I90" s="3"/>
      <c r="J90" s="3"/>
      <c r="K90" s="3"/>
      <c r="M90" s="12"/>
      <c r="N90" s="12"/>
    </row>
    <row r="91" spans="1:14" ht="12.5" x14ac:dyDescent="0.25">
      <c r="A91" s="7"/>
      <c r="B91" s="11"/>
      <c r="C91" s="11" t="s">
        <v>22</v>
      </c>
      <c r="D91" s="61">
        <v>6951132</v>
      </c>
      <c r="E91" s="62">
        <v>1488942</v>
      </c>
      <c r="F91" s="62">
        <v>4247945</v>
      </c>
      <c r="G91" s="46">
        <f t="shared" ref="G91:G95" si="8">SUM(D91:F91)</f>
        <v>12688019</v>
      </c>
      <c r="H91" s="12"/>
      <c r="I91" s="3"/>
      <c r="J91" s="3"/>
      <c r="K91" s="3"/>
      <c r="M91" s="12"/>
      <c r="N91" s="12"/>
    </row>
    <row r="92" spans="1:14" ht="13" thickBot="1" x14ac:dyDescent="0.3">
      <c r="A92" s="7"/>
      <c r="B92" s="14"/>
      <c r="C92" s="15" t="s">
        <v>23</v>
      </c>
      <c r="D92" s="53">
        <v>7092467</v>
      </c>
      <c r="E92" s="54">
        <v>1518544</v>
      </c>
      <c r="F92" s="54">
        <v>4414743</v>
      </c>
      <c r="G92" s="43">
        <f t="shared" si="8"/>
        <v>13025754</v>
      </c>
      <c r="H92" s="12"/>
      <c r="I92" s="3"/>
      <c r="J92" s="3"/>
      <c r="K92" s="3"/>
      <c r="M92" s="12"/>
      <c r="N92" s="12"/>
    </row>
    <row r="93" spans="1:14" ht="12.5" x14ac:dyDescent="0.25">
      <c r="A93" s="7"/>
      <c r="B93" s="8">
        <v>2017</v>
      </c>
      <c r="C93" s="8" t="s">
        <v>12</v>
      </c>
      <c r="D93" s="57">
        <v>7221510</v>
      </c>
      <c r="E93" s="58">
        <v>1507469</v>
      </c>
      <c r="F93" s="58">
        <v>4392367</v>
      </c>
      <c r="G93" s="49">
        <f t="shared" si="8"/>
        <v>13121346</v>
      </c>
      <c r="H93" s="12"/>
      <c r="I93" s="3"/>
      <c r="J93" s="3"/>
      <c r="K93" s="3"/>
      <c r="M93" s="12"/>
      <c r="N93" s="12"/>
    </row>
    <row r="94" spans="1:14" ht="12.5" x14ac:dyDescent="0.25">
      <c r="A94" s="7"/>
      <c r="B94" s="10"/>
      <c r="C94" s="11" t="s">
        <v>13</v>
      </c>
      <c r="D94" s="61">
        <v>7415876</v>
      </c>
      <c r="E94" s="62">
        <v>1528727</v>
      </c>
      <c r="F94" s="62">
        <v>4316168</v>
      </c>
      <c r="G94" s="46">
        <f t="shared" si="8"/>
        <v>13260771</v>
      </c>
      <c r="H94" s="12"/>
      <c r="I94" s="3"/>
      <c r="J94" s="3"/>
      <c r="K94" s="3"/>
      <c r="M94" s="12"/>
      <c r="N94" s="12"/>
    </row>
    <row r="95" spans="1:14" ht="12.5" x14ac:dyDescent="0.25">
      <c r="A95" s="7"/>
      <c r="B95" s="10"/>
      <c r="C95" s="11" t="s">
        <v>14</v>
      </c>
      <c r="D95" s="61">
        <v>7568732</v>
      </c>
      <c r="E95" s="62">
        <v>1558714</v>
      </c>
      <c r="F95" s="62">
        <v>4405942</v>
      </c>
      <c r="G95" s="46">
        <f t="shared" si="8"/>
        <v>13533388</v>
      </c>
      <c r="H95" s="12"/>
      <c r="I95" s="3"/>
      <c r="J95" s="3"/>
      <c r="K95" s="3"/>
      <c r="M95" s="12"/>
      <c r="N95" s="12"/>
    </row>
    <row r="96" spans="1:14" ht="12.5" x14ac:dyDescent="0.25">
      <c r="A96" s="7"/>
      <c r="B96" s="11"/>
      <c r="C96" s="11" t="s">
        <v>15</v>
      </c>
      <c r="D96" s="61">
        <v>7686947</v>
      </c>
      <c r="E96" s="62">
        <v>1564986</v>
      </c>
      <c r="F96" s="62">
        <v>3797706</v>
      </c>
      <c r="G96" s="46">
        <f t="shared" ref="G96:G107" si="9">SUM(D96:F96)</f>
        <v>13049639</v>
      </c>
      <c r="H96" s="12"/>
      <c r="I96" s="3"/>
      <c r="J96" s="3"/>
      <c r="K96" s="3"/>
      <c r="M96" s="12"/>
      <c r="N96" s="12"/>
    </row>
    <row r="97" spans="1:14" ht="12.5" x14ac:dyDescent="0.25">
      <c r="A97" s="7"/>
      <c r="B97" s="10"/>
      <c r="C97" s="11" t="s">
        <v>16</v>
      </c>
      <c r="D97" s="61">
        <v>7806455</v>
      </c>
      <c r="E97" s="62">
        <v>1582022</v>
      </c>
      <c r="F97" s="62">
        <v>4375327</v>
      </c>
      <c r="G97" s="46">
        <f t="shared" si="9"/>
        <v>13763804</v>
      </c>
      <c r="H97" s="12"/>
      <c r="I97" s="3"/>
      <c r="J97" s="3"/>
      <c r="K97" s="3"/>
      <c r="M97" s="12"/>
      <c r="N97" s="12"/>
    </row>
    <row r="98" spans="1:14" ht="12.5" x14ac:dyDescent="0.25">
      <c r="A98" s="7"/>
      <c r="B98" s="10"/>
      <c r="C98" s="11" t="s">
        <v>17</v>
      </c>
      <c r="D98" s="61">
        <v>7891589</v>
      </c>
      <c r="E98" s="62">
        <v>1606541</v>
      </c>
      <c r="F98" s="62">
        <v>4353692</v>
      </c>
      <c r="G98" s="46">
        <f t="shared" si="9"/>
        <v>13851822</v>
      </c>
      <c r="H98" s="12"/>
      <c r="I98" s="3"/>
      <c r="J98" s="3"/>
      <c r="K98" s="3"/>
      <c r="M98" s="12"/>
      <c r="N98" s="12"/>
    </row>
    <row r="99" spans="1:14" ht="12.5" x14ac:dyDescent="0.25">
      <c r="A99" s="7"/>
      <c r="B99" s="11"/>
      <c r="C99" s="11" t="s">
        <v>18</v>
      </c>
      <c r="D99" s="61">
        <v>8126311</v>
      </c>
      <c r="E99" s="62">
        <v>1623303</v>
      </c>
      <c r="F99" s="62">
        <v>4409629</v>
      </c>
      <c r="G99" s="46">
        <f t="shared" si="9"/>
        <v>14159243</v>
      </c>
      <c r="H99" s="12"/>
      <c r="I99" s="3"/>
      <c r="J99" s="3"/>
      <c r="K99" s="3"/>
      <c r="M99" s="12"/>
      <c r="N99" s="12"/>
    </row>
    <row r="100" spans="1:14" ht="12.5" x14ac:dyDescent="0.25">
      <c r="A100" s="7"/>
      <c r="B100" s="10"/>
      <c r="C100" s="11" t="s">
        <v>19</v>
      </c>
      <c r="D100" s="61">
        <v>8334265</v>
      </c>
      <c r="E100" s="62">
        <v>1660439</v>
      </c>
      <c r="F100" s="62">
        <v>4546702</v>
      </c>
      <c r="G100" s="46">
        <f t="shared" si="9"/>
        <v>14541406</v>
      </c>
      <c r="H100" s="12"/>
      <c r="I100" s="3"/>
      <c r="J100" s="3"/>
      <c r="K100" s="3"/>
      <c r="M100" s="12"/>
      <c r="N100" s="12"/>
    </row>
    <row r="101" spans="1:14" ht="12.5" x14ac:dyDescent="0.25">
      <c r="A101" s="7"/>
      <c r="B101" s="10"/>
      <c r="C101" s="11" t="s">
        <v>20</v>
      </c>
      <c r="D101" s="61">
        <v>8501294</v>
      </c>
      <c r="E101" s="62">
        <v>1631021</v>
      </c>
      <c r="F101" s="62">
        <v>4529022</v>
      </c>
      <c r="G101" s="46">
        <f t="shared" si="9"/>
        <v>14661337</v>
      </c>
      <c r="H101" s="12"/>
      <c r="I101" s="3"/>
      <c r="J101" s="3"/>
      <c r="K101" s="3"/>
      <c r="M101" s="12"/>
      <c r="N101" s="12"/>
    </row>
    <row r="102" spans="1:14" ht="12.5" x14ac:dyDescent="0.25">
      <c r="A102" s="7"/>
      <c r="B102" s="11"/>
      <c r="C102" s="11" t="s">
        <v>21</v>
      </c>
      <c r="D102" s="61">
        <v>8908996</v>
      </c>
      <c r="E102" s="62">
        <v>1743231</v>
      </c>
      <c r="F102" s="62">
        <v>4500721</v>
      </c>
      <c r="G102" s="46">
        <f t="shared" si="9"/>
        <v>15152948</v>
      </c>
      <c r="H102" s="12"/>
      <c r="I102" s="3"/>
      <c r="J102" s="3"/>
      <c r="K102" s="3"/>
      <c r="M102" s="12"/>
      <c r="N102" s="12"/>
    </row>
    <row r="103" spans="1:14" ht="12.5" x14ac:dyDescent="0.25">
      <c r="A103" s="7"/>
      <c r="B103" s="10"/>
      <c r="C103" s="11" t="s">
        <v>22</v>
      </c>
      <c r="D103" s="61">
        <v>9293797</v>
      </c>
      <c r="E103" s="62">
        <v>1761180</v>
      </c>
      <c r="F103" s="62">
        <v>4545984</v>
      </c>
      <c r="G103" s="46">
        <f t="shared" si="9"/>
        <v>15600961</v>
      </c>
      <c r="H103" s="12"/>
      <c r="I103" s="3"/>
      <c r="J103" s="3"/>
      <c r="K103" s="3"/>
      <c r="M103" s="12"/>
      <c r="N103" s="12"/>
    </row>
    <row r="104" spans="1:14" ht="13" thickBot="1" x14ac:dyDescent="0.3">
      <c r="A104" s="7"/>
      <c r="B104" s="14"/>
      <c r="C104" s="15" t="s">
        <v>23</v>
      </c>
      <c r="D104" s="53">
        <v>9476675</v>
      </c>
      <c r="E104" s="54">
        <v>1789553</v>
      </c>
      <c r="F104" s="54">
        <v>4793376</v>
      </c>
      <c r="G104" s="43">
        <f t="shared" si="9"/>
        <v>16059604</v>
      </c>
      <c r="H104" s="12"/>
      <c r="I104" s="3"/>
      <c r="J104" s="3"/>
      <c r="K104" s="3"/>
      <c r="M104" s="12"/>
      <c r="N104" s="12"/>
    </row>
    <row r="105" spans="1:14" ht="12.5" x14ac:dyDescent="0.25">
      <c r="A105" s="7"/>
      <c r="B105" s="8">
        <v>2018</v>
      </c>
      <c r="C105" s="8" t="s">
        <v>12</v>
      </c>
      <c r="D105" s="57">
        <v>9518834</v>
      </c>
      <c r="E105" s="58">
        <v>1756954</v>
      </c>
      <c r="F105" s="58">
        <v>4719177</v>
      </c>
      <c r="G105" s="49">
        <f t="shared" si="9"/>
        <v>15994965</v>
      </c>
      <c r="H105" s="12"/>
      <c r="I105" s="3"/>
      <c r="J105" s="3"/>
      <c r="K105" s="3"/>
      <c r="M105" s="12"/>
      <c r="N105" s="12"/>
    </row>
    <row r="106" spans="1:14" ht="12.5" x14ac:dyDescent="0.25">
      <c r="A106" s="7"/>
      <c r="B106" s="10"/>
      <c r="C106" s="11" t="s">
        <v>13</v>
      </c>
      <c r="D106" s="61">
        <v>9621068</v>
      </c>
      <c r="E106" s="62">
        <v>1768630</v>
      </c>
      <c r="F106" s="62">
        <v>4946448</v>
      </c>
      <c r="G106" s="46">
        <f t="shared" si="9"/>
        <v>16336146</v>
      </c>
      <c r="H106" s="12"/>
      <c r="I106" s="3"/>
      <c r="J106" s="3"/>
      <c r="K106" s="3"/>
      <c r="M106" s="12"/>
      <c r="N106" s="12"/>
    </row>
    <row r="107" spans="1:14" ht="12.5" x14ac:dyDescent="0.25">
      <c r="A107" s="7"/>
      <c r="B107" s="10"/>
      <c r="C107" s="11" t="s">
        <v>14</v>
      </c>
      <c r="D107" s="61">
        <v>10022981</v>
      </c>
      <c r="E107" s="62">
        <v>1803619</v>
      </c>
      <c r="F107" s="62">
        <v>4822191</v>
      </c>
      <c r="G107" s="46">
        <f t="shared" si="9"/>
        <v>16648791</v>
      </c>
      <c r="H107" s="12"/>
      <c r="I107" s="3"/>
      <c r="J107" s="3"/>
      <c r="K107" s="3"/>
      <c r="M107" s="12"/>
      <c r="N107" s="12"/>
    </row>
    <row r="108" spans="1:14" ht="12.5" x14ac:dyDescent="0.25">
      <c r="A108" s="7"/>
      <c r="B108" s="11"/>
      <c r="C108" s="11" t="s">
        <v>15</v>
      </c>
      <c r="D108" s="61">
        <v>10230966</v>
      </c>
      <c r="E108" s="62">
        <v>1797165</v>
      </c>
      <c r="F108" s="62">
        <v>4841039</v>
      </c>
      <c r="G108" s="46">
        <f t="shared" ref="G108:G119" si="10">SUM(D108:F108)</f>
        <v>16869170</v>
      </c>
      <c r="H108" s="12"/>
      <c r="I108" s="3"/>
      <c r="J108" s="3"/>
      <c r="K108" s="3"/>
      <c r="M108" s="12"/>
      <c r="N108" s="12"/>
    </row>
    <row r="109" spans="1:14" ht="12.5" x14ac:dyDescent="0.25">
      <c r="A109" s="7"/>
      <c r="B109" s="10"/>
      <c r="C109" s="11" t="s">
        <v>16</v>
      </c>
      <c r="D109" s="61">
        <v>10436568</v>
      </c>
      <c r="E109" s="62">
        <v>1796268</v>
      </c>
      <c r="F109" s="62">
        <v>4814502</v>
      </c>
      <c r="G109" s="46">
        <f t="shared" si="10"/>
        <v>17047338</v>
      </c>
      <c r="H109" s="12"/>
      <c r="I109" s="3"/>
      <c r="J109" s="3"/>
      <c r="K109" s="3"/>
      <c r="M109" s="12"/>
      <c r="N109" s="12"/>
    </row>
    <row r="110" spans="1:14" ht="12.5" x14ac:dyDescent="0.25">
      <c r="A110" s="7"/>
      <c r="B110" s="10"/>
      <c r="C110" s="11" t="s">
        <v>17</v>
      </c>
      <c r="D110" s="61">
        <v>10489671</v>
      </c>
      <c r="E110" s="62">
        <v>1795713</v>
      </c>
      <c r="F110" s="62">
        <v>4831221</v>
      </c>
      <c r="G110" s="46">
        <f t="shared" si="10"/>
        <v>17116605</v>
      </c>
      <c r="H110" s="12"/>
      <c r="I110" s="3"/>
      <c r="J110" s="3"/>
      <c r="K110" s="3"/>
      <c r="M110" s="12"/>
      <c r="N110" s="12"/>
    </row>
    <row r="111" spans="1:14" ht="12.5" x14ac:dyDescent="0.25">
      <c r="A111" s="7"/>
      <c r="B111" s="11"/>
      <c r="C111" s="11" t="s">
        <v>18</v>
      </c>
      <c r="D111" s="61">
        <v>10619368</v>
      </c>
      <c r="E111" s="62">
        <v>1802935</v>
      </c>
      <c r="F111" s="62">
        <v>4770958</v>
      </c>
      <c r="G111" s="46">
        <f t="shared" si="10"/>
        <v>17193261</v>
      </c>
      <c r="H111" s="12"/>
      <c r="I111" s="3"/>
      <c r="J111" s="3"/>
      <c r="K111" s="3"/>
      <c r="M111" s="12"/>
      <c r="N111" s="12"/>
    </row>
    <row r="112" spans="1:14" ht="12.5" x14ac:dyDescent="0.25">
      <c r="A112" s="7"/>
      <c r="B112" s="10"/>
      <c r="C112" s="11" t="s">
        <v>19</v>
      </c>
      <c r="D112" s="61">
        <v>10666707</v>
      </c>
      <c r="E112" s="62">
        <v>1810557</v>
      </c>
      <c r="F112" s="62">
        <v>4463256</v>
      </c>
      <c r="G112" s="46">
        <f t="shared" si="10"/>
        <v>16940520</v>
      </c>
      <c r="H112" s="12"/>
      <c r="I112" s="3"/>
      <c r="J112" s="3"/>
      <c r="K112" s="3"/>
      <c r="M112" s="12"/>
      <c r="N112" s="12"/>
    </row>
    <row r="113" spans="1:14" ht="12.5" x14ac:dyDescent="0.25">
      <c r="A113" s="7"/>
      <c r="B113" s="10"/>
      <c r="C113" s="11" t="s">
        <v>20</v>
      </c>
      <c r="D113" s="61">
        <v>10837700</v>
      </c>
      <c r="E113" s="62">
        <v>1835286</v>
      </c>
      <c r="F113" s="62">
        <v>4498274</v>
      </c>
      <c r="G113" s="46">
        <f t="shared" si="10"/>
        <v>17171260</v>
      </c>
      <c r="H113" s="12"/>
      <c r="I113" s="3"/>
      <c r="J113" s="3"/>
      <c r="K113" s="3"/>
      <c r="M113" s="12"/>
      <c r="N113" s="12"/>
    </row>
    <row r="114" spans="1:14" ht="12.5" x14ac:dyDescent="0.25">
      <c r="A114" s="7"/>
      <c r="B114" s="11"/>
      <c r="C114" s="11" t="s">
        <v>21</v>
      </c>
      <c r="D114" s="61">
        <v>11314070</v>
      </c>
      <c r="E114" s="62">
        <v>1615779</v>
      </c>
      <c r="F114" s="62">
        <v>4251694</v>
      </c>
      <c r="G114" s="46">
        <f t="shared" si="10"/>
        <v>17181543</v>
      </c>
      <c r="H114" s="12"/>
      <c r="I114" s="3"/>
      <c r="J114" s="3"/>
      <c r="K114" s="3"/>
      <c r="M114" s="12"/>
      <c r="N114" s="12"/>
    </row>
    <row r="115" spans="1:14" ht="12.5" x14ac:dyDescent="0.25">
      <c r="A115" s="7"/>
      <c r="B115" s="10"/>
      <c r="C115" s="11" t="s">
        <v>22</v>
      </c>
      <c r="D115" s="61">
        <v>11176378</v>
      </c>
      <c r="E115" s="62">
        <v>1773471</v>
      </c>
      <c r="F115" s="62">
        <v>4454594</v>
      </c>
      <c r="G115" s="46">
        <f t="shared" si="10"/>
        <v>17404443</v>
      </c>
      <c r="H115" s="12"/>
      <c r="I115" s="3"/>
      <c r="J115" s="3"/>
      <c r="K115" s="3"/>
      <c r="M115" s="12"/>
      <c r="N115" s="12"/>
    </row>
    <row r="116" spans="1:14" ht="13" thickBot="1" x14ac:dyDescent="0.3">
      <c r="A116" s="7"/>
      <c r="B116" s="14"/>
      <c r="C116" s="15" t="s">
        <v>23</v>
      </c>
      <c r="D116" s="53">
        <v>11385527</v>
      </c>
      <c r="E116" s="54">
        <v>1701568</v>
      </c>
      <c r="F116" s="54">
        <v>4170591</v>
      </c>
      <c r="G116" s="43">
        <f t="shared" si="10"/>
        <v>17257686</v>
      </c>
      <c r="H116" s="12"/>
      <c r="I116" s="3"/>
      <c r="J116" s="3"/>
      <c r="K116" s="3"/>
      <c r="M116" s="12"/>
      <c r="N116" s="12"/>
    </row>
    <row r="117" spans="1:14" ht="12.5" x14ac:dyDescent="0.25">
      <c r="A117" s="7"/>
      <c r="B117" s="8">
        <v>2019</v>
      </c>
      <c r="C117" s="8" t="s">
        <v>12</v>
      </c>
      <c r="D117" s="57">
        <v>11438975</v>
      </c>
      <c r="E117" s="58">
        <v>1693006</v>
      </c>
      <c r="F117" s="58">
        <v>4258387</v>
      </c>
      <c r="G117" s="49">
        <f t="shared" si="10"/>
        <v>17390368</v>
      </c>
      <c r="H117" s="12"/>
      <c r="I117" s="3"/>
      <c r="J117" s="3"/>
      <c r="K117" s="3"/>
      <c r="M117" s="12"/>
      <c r="N117" s="12"/>
    </row>
    <row r="118" spans="1:14" ht="12.5" x14ac:dyDescent="0.25">
      <c r="A118" s="7"/>
      <c r="B118" s="10"/>
      <c r="C118" s="11" t="s">
        <v>13</v>
      </c>
      <c r="D118" s="61">
        <v>11445943</v>
      </c>
      <c r="E118" s="62">
        <v>1679572</v>
      </c>
      <c r="F118" s="62">
        <v>4337728</v>
      </c>
      <c r="G118" s="46">
        <f t="shared" si="10"/>
        <v>17463243</v>
      </c>
      <c r="H118" s="12"/>
      <c r="I118" s="3"/>
      <c r="J118" s="3"/>
      <c r="K118" s="3"/>
      <c r="M118" s="12"/>
      <c r="N118" s="12"/>
    </row>
    <row r="119" spans="1:14" ht="12.5" x14ac:dyDescent="0.25">
      <c r="A119" s="7"/>
      <c r="B119" s="10"/>
      <c r="C119" s="11" t="s">
        <v>14</v>
      </c>
      <c r="D119" s="61">
        <v>11633528</v>
      </c>
      <c r="E119" s="62">
        <v>1693275</v>
      </c>
      <c r="F119" s="62">
        <v>4367069</v>
      </c>
      <c r="G119" s="46">
        <f t="shared" si="10"/>
        <v>17693872</v>
      </c>
      <c r="H119" s="12"/>
      <c r="I119" s="3"/>
      <c r="J119" s="3"/>
      <c r="K119" s="3"/>
      <c r="M119" s="12"/>
      <c r="N119" s="12"/>
    </row>
    <row r="120" spans="1:14" ht="12.5" x14ac:dyDescent="0.25">
      <c r="A120" s="7"/>
      <c r="B120" s="11"/>
      <c r="C120" s="11" t="s">
        <v>15</v>
      </c>
      <c r="D120" s="61">
        <v>11702795</v>
      </c>
      <c r="E120" s="62">
        <v>1676896</v>
      </c>
      <c r="F120" s="62">
        <v>4347592</v>
      </c>
      <c r="G120" s="46">
        <f t="shared" ref="G120:G131" si="11">SUM(D120:F120)</f>
        <v>17727283</v>
      </c>
      <c r="H120" s="12"/>
      <c r="I120" s="3"/>
      <c r="J120" s="3"/>
      <c r="K120" s="3"/>
      <c r="M120" s="12"/>
      <c r="N120" s="12"/>
    </row>
    <row r="121" spans="1:14" ht="12.5" x14ac:dyDescent="0.25">
      <c r="A121" s="7"/>
      <c r="B121" s="10"/>
      <c r="C121" s="11" t="s">
        <v>16</v>
      </c>
      <c r="D121" s="61">
        <v>11758387</v>
      </c>
      <c r="E121" s="62">
        <v>1673681</v>
      </c>
      <c r="F121" s="62">
        <v>4339139</v>
      </c>
      <c r="G121" s="46">
        <f t="shared" si="11"/>
        <v>17771207</v>
      </c>
      <c r="H121" s="12"/>
      <c r="I121" s="3"/>
      <c r="J121" s="3"/>
      <c r="K121" s="3"/>
      <c r="M121" s="12"/>
      <c r="N121" s="12"/>
    </row>
    <row r="122" spans="1:14" ht="12.5" x14ac:dyDescent="0.25">
      <c r="A122" s="7"/>
      <c r="B122" s="10"/>
      <c r="C122" s="11" t="s">
        <v>17</v>
      </c>
      <c r="D122" s="61">
        <v>11800681</v>
      </c>
      <c r="E122" s="62">
        <v>1651171</v>
      </c>
      <c r="F122" s="62">
        <v>4320353</v>
      </c>
      <c r="G122" s="46">
        <f t="shared" si="11"/>
        <v>17772205</v>
      </c>
      <c r="H122" s="12"/>
      <c r="I122" s="3"/>
      <c r="J122" s="3"/>
      <c r="K122" s="3"/>
      <c r="M122" s="12"/>
      <c r="N122" s="12"/>
    </row>
    <row r="123" spans="1:14" ht="12.5" x14ac:dyDescent="0.25">
      <c r="A123" s="7"/>
      <c r="B123" s="11"/>
      <c r="C123" s="11" t="s">
        <v>18</v>
      </c>
      <c r="D123" s="61">
        <v>11771266</v>
      </c>
      <c r="E123" s="62">
        <v>1668672</v>
      </c>
      <c r="F123" s="62">
        <v>4300797</v>
      </c>
      <c r="G123" s="46">
        <f t="shared" si="11"/>
        <v>17740735</v>
      </c>
      <c r="H123" s="12"/>
      <c r="I123" s="3"/>
      <c r="J123" s="3"/>
      <c r="K123" s="3"/>
      <c r="M123" s="12"/>
      <c r="N123" s="12"/>
    </row>
    <row r="124" spans="1:14" ht="12.5" x14ac:dyDescent="0.25">
      <c r="A124" s="7"/>
      <c r="B124" s="10"/>
      <c r="C124" s="11" t="s">
        <v>19</v>
      </c>
      <c r="D124" s="61">
        <v>11871176</v>
      </c>
      <c r="E124" s="62">
        <v>1628795</v>
      </c>
      <c r="F124" s="62">
        <v>4245891</v>
      </c>
      <c r="G124" s="46">
        <f t="shared" si="11"/>
        <v>17745862</v>
      </c>
      <c r="H124" s="12"/>
      <c r="I124" s="3"/>
      <c r="J124" s="3"/>
      <c r="K124" s="3"/>
      <c r="M124" s="12"/>
      <c r="N124" s="12"/>
    </row>
    <row r="125" spans="1:14" ht="12.5" x14ac:dyDescent="0.25">
      <c r="A125" s="7"/>
      <c r="B125" s="10"/>
      <c r="C125" s="11" t="s">
        <v>20</v>
      </c>
      <c r="D125" s="61">
        <v>11909136</v>
      </c>
      <c r="E125" s="62">
        <v>1625766</v>
      </c>
      <c r="F125" s="62">
        <v>4136644</v>
      </c>
      <c r="G125" s="46">
        <f t="shared" si="11"/>
        <v>17671546</v>
      </c>
      <c r="H125" s="12"/>
      <c r="I125" s="3"/>
      <c r="J125" s="3"/>
      <c r="K125" s="3"/>
      <c r="M125" s="12"/>
      <c r="N125" s="12"/>
    </row>
    <row r="126" spans="1:14" ht="12.5" x14ac:dyDescent="0.25">
      <c r="A126" s="7"/>
      <c r="B126" s="11"/>
      <c r="C126" s="11" t="s">
        <v>21</v>
      </c>
      <c r="D126" s="61">
        <v>11862900</v>
      </c>
      <c r="E126" s="62">
        <v>1627797</v>
      </c>
      <c r="F126" s="62">
        <v>4121804</v>
      </c>
      <c r="G126" s="46">
        <f t="shared" si="11"/>
        <v>17612501</v>
      </c>
      <c r="H126" s="12"/>
      <c r="I126" s="3"/>
      <c r="J126" s="3"/>
      <c r="K126" s="3"/>
      <c r="M126" s="12"/>
      <c r="N126" s="12"/>
    </row>
    <row r="127" spans="1:14" ht="12.5" x14ac:dyDescent="0.25">
      <c r="A127" s="7"/>
      <c r="B127" s="10"/>
      <c r="C127" s="11" t="s">
        <v>22</v>
      </c>
      <c r="D127" s="61">
        <v>12060291</v>
      </c>
      <c r="E127" s="62">
        <v>1611621</v>
      </c>
      <c r="F127" s="62">
        <v>4156612</v>
      </c>
      <c r="G127" s="46">
        <f t="shared" si="11"/>
        <v>17828524</v>
      </c>
      <c r="H127" s="12"/>
      <c r="I127" s="3"/>
      <c r="J127" s="3"/>
      <c r="K127" s="3"/>
      <c r="M127" s="12"/>
      <c r="N127" s="12"/>
    </row>
    <row r="128" spans="1:14" ht="13" thickBot="1" x14ac:dyDescent="0.3">
      <c r="A128" s="7"/>
      <c r="B128" s="14"/>
      <c r="C128" s="15" t="s">
        <v>23</v>
      </c>
      <c r="D128" s="53">
        <v>12281979</v>
      </c>
      <c r="E128" s="54">
        <v>1603040</v>
      </c>
      <c r="F128" s="54">
        <v>4218778</v>
      </c>
      <c r="G128" s="43">
        <f t="shared" si="11"/>
        <v>18103797</v>
      </c>
      <c r="H128" s="12"/>
      <c r="I128" s="3"/>
      <c r="J128" s="3"/>
      <c r="K128" s="3"/>
      <c r="M128" s="12"/>
      <c r="N128" s="12"/>
    </row>
    <row r="129" spans="1:14" ht="12.5" x14ac:dyDescent="0.25">
      <c r="A129" s="7"/>
      <c r="B129" s="8">
        <v>2020</v>
      </c>
      <c r="C129" s="8" t="s">
        <v>12</v>
      </c>
      <c r="D129" s="57">
        <v>12376661</v>
      </c>
      <c r="E129" s="58">
        <v>1569877</v>
      </c>
      <c r="F129" s="58">
        <v>4138833</v>
      </c>
      <c r="G129" s="49">
        <f t="shared" si="11"/>
        <v>18085371</v>
      </c>
      <c r="H129" s="12"/>
      <c r="I129" s="3"/>
      <c r="J129" s="3"/>
      <c r="K129" s="3"/>
      <c r="M129" s="12"/>
      <c r="N129" s="12"/>
    </row>
    <row r="130" spans="1:14" ht="12.5" x14ac:dyDescent="0.25">
      <c r="A130" s="7"/>
      <c r="B130" s="10"/>
      <c r="C130" s="11" t="s">
        <v>13</v>
      </c>
      <c r="D130" s="61">
        <v>12382844</v>
      </c>
      <c r="E130" s="62">
        <v>1558295</v>
      </c>
      <c r="F130" s="62">
        <v>4056903</v>
      </c>
      <c r="G130" s="46">
        <f t="shared" si="11"/>
        <v>17998042</v>
      </c>
      <c r="H130" s="12"/>
      <c r="I130" s="3"/>
      <c r="J130" s="3"/>
      <c r="K130" s="3"/>
      <c r="M130" s="12"/>
      <c r="N130" s="12"/>
    </row>
    <row r="131" spans="1:14" ht="12.5" x14ac:dyDescent="0.25">
      <c r="A131" s="7"/>
      <c r="B131" s="10"/>
      <c r="C131" s="11" t="s">
        <v>14</v>
      </c>
      <c r="D131" s="61">
        <v>12461744</v>
      </c>
      <c r="E131" s="62">
        <v>1563560</v>
      </c>
      <c r="F131" s="62">
        <v>4031939</v>
      </c>
      <c r="G131" s="46">
        <f t="shared" si="11"/>
        <v>18057243</v>
      </c>
      <c r="H131" s="12"/>
      <c r="I131" s="3"/>
      <c r="J131" s="3"/>
      <c r="K131" s="3"/>
      <c r="M131" s="12"/>
      <c r="N131" s="12"/>
    </row>
    <row r="132" spans="1:14" ht="12.5" x14ac:dyDescent="0.25">
      <c r="A132" s="7"/>
      <c r="B132" s="11"/>
      <c r="C132" s="11" t="s">
        <v>15</v>
      </c>
      <c r="D132" s="61">
        <v>12336972</v>
      </c>
      <c r="E132" s="62">
        <v>1689205</v>
      </c>
      <c r="F132" s="62">
        <v>3932955</v>
      </c>
      <c r="G132" s="46">
        <f t="shared" ref="G132:G143" si="12">SUM(D132:F132)</f>
        <v>17959132</v>
      </c>
      <c r="H132" s="12"/>
      <c r="I132" s="3"/>
      <c r="J132" s="3"/>
      <c r="K132" s="3"/>
      <c r="M132" s="12"/>
      <c r="N132" s="12"/>
    </row>
    <row r="133" spans="1:14" ht="12.5" x14ac:dyDescent="0.25">
      <c r="A133" s="7"/>
      <c r="B133" s="10"/>
      <c r="C133" s="11" t="s">
        <v>16</v>
      </c>
      <c r="D133" s="61">
        <v>12352437</v>
      </c>
      <c r="E133" s="62">
        <v>1728022</v>
      </c>
      <c r="F133" s="62">
        <v>3955781</v>
      </c>
      <c r="G133" s="46">
        <f t="shared" si="12"/>
        <v>18036240</v>
      </c>
      <c r="H133" s="12"/>
      <c r="I133" s="3"/>
      <c r="J133" s="3"/>
      <c r="K133" s="3"/>
      <c r="M133" s="12"/>
      <c r="N133" s="12"/>
    </row>
    <row r="134" spans="1:14" ht="12.5" x14ac:dyDescent="0.25">
      <c r="A134" s="7"/>
      <c r="B134" s="10"/>
      <c r="C134" s="11" t="s">
        <v>17</v>
      </c>
      <c r="D134" s="61">
        <v>12508335</v>
      </c>
      <c r="E134" s="62">
        <v>1731616</v>
      </c>
      <c r="F134" s="62">
        <v>3911895</v>
      </c>
      <c r="G134" s="46">
        <f t="shared" si="12"/>
        <v>18151846</v>
      </c>
      <c r="H134" s="12"/>
      <c r="I134" s="3"/>
      <c r="J134" s="3"/>
      <c r="K134" s="3"/>
      <c r="M134" s="12"/>
      <c r="N134" s="12"/>
    </row>
    <row r="135" spans="1:14" ht="12.5" x14ac:dyDescent="0.25">
      <c r="A135" s="7"/>
      <c r="B135" s="11"/>
      <c r="C135" s="11" t="s">
        <v>18</v>
      </c>
      <c r="D135" s="61">
        <v>12628122</v>
      </c>
      <c r="E135" s="62">
        <v>1773350</v>
      </c>
      <c r="F135" s="62">
        <v>3898742</v>
      </c>
      <c r="G135" s="46">
        <f t="shared" si="12"/>
        <v>18300214</v>
      </c>
      <c r="H135" s="12"/>
      <c r="I135" s="3"/>
      <c r="J135" s="3"/>
      <c r="K135" s="3"/>
      <c r="M135" s="12"/>
      <c r="N135" s="12"/>
    </row>
    <row r="136" spans="1:14" ht="12.5" x14ac:dyDescent="0.25">
      <c r="A136" s="7"/>
      <c r="B136" s="10"/>
      <c r="C136" s="11" t="s">
        <v>19</v>
      </c>
      <c r="D136" s="61">
        <v>12832652</v>
      </c>
      <c r="E136" s="62">
        <v>1832153</v>
      </c>
      <c r="F136" s="62">
        <v>3884506</v>
      </c>
      <c r="G136" s="46">
        <f t="shared" si="12"/>
        <v>18549311</v>
      </c>
      <c r="H136" s="12"/>
      <c r="I136" s="3"/>
      <c r="J136" s="3"/>
      <c r="K136" s="3"/>
      <c r="M136" s="12"/>
      <c r="N136" s="12"/>
    </row>
    <row r="137" spans="1:14" ht="12.5" x14ac:dyDescent="0.25">
      <c r="A137" s="7"/>
      <c r="B137" s="10"/>
      <c r="C137" s="11" t="s">
        <v>20</v>
      </c>
      <c r="D137" s="61">
        <v>13017670</v>
      </c>
      <c r="E137" s="62">
        <v>1865322</v>
      </c>
      <c r="F137" s="62">
        <v>3844112</v>
      </c>
      <c r="G137" s="46">
        <f t="shared" si="12"/>
        <v>18727104</v>
      </c>
      <c r="H137" s="12"/>
      <c r="I137" s="3"/>
      <c r="J137" s="3"/>
      <c r="K137" s="3"/>
      <c r="M137" s="12"/>
      <c r="N137" s="12"/>
    </row>
    <row r="138" spans="1:14" ht="12.5" x14ac:dyDescent="0.25">
      <c r="A138" s="7"/>
      <c r="B138" s="11"/>
      <c r="C138" s="11" t="s">
        <v>21</v>
      </c>
      <c r="D138" s="61">
        <v>13208368</v>
      </c>
      <c r="E138" s="62">
        <v>1920707</v>
      </c>
      <c r="F138" s="62">
        <v>3787833</v>
      </c>
      <c r="G138" s="46">
        <f t="shared" si="12"/>
        <v>18916908</v>
      </c>
      <c r="H138" s="12"/>
      <c r="I138" s="3"/>
      <c r="J138" s="3"/>
      <c r="K138" s="3"/>
      <c r="M138" s="12"/>
      <c r="N138" s="12"/>
    </row>
    <row r="139" spans="1:14" ht="12.5" x14ac:dyDescent="0.25">
      <c r="A139" s="7"/>
      <c r="B139" s="10"/>
      <c r="C139" s="11" t="s">
        <v>22</v>
      </c>
      <c r="D139" s="61">
        <v>13359550</v>
      </c>
      <c r="E139" s="62">
        <v>1933590</v>
      </c>
      <c r="F139" s="62">
        <v>3808283</v>
      </c>
      <c r="G139" s="46">
        <f t="shared" si="12"/>
        <v>19101423</v>
      </c>
      <c r="H139" s="12"/>
      <c r="I139" s="3"/>
      <c r="J139" s="3"/>
      <c r="K139" s="3"/>
      <c r="M139" s="12"/>
      <c r="N139" s="12"/>
    </row>
    <row r="140" spans="1:14" ht="13" thickBot="1" x14ac:dyDescent="0.3">
      <c r="A140" s="7"/>
      <c r="B140" s="14"/>
      <c r="C140" s="15" t="s">
        <v>23</v>
      </c>
      <c r="D140" s="53">
        <v>13633189</v>
      </c>
      <c r="E140" s="54">
        <v>2043454</v>
      </c>
      <c r="F140" s="54">
        <v>3782866</v>
      </c>
      <c r="G140" s="43">
        <f t="shared" si="12"/>
        <v>19459509</v>
      </c>
      <c r="H140" s="12"/>
      <c r="I140" s="3"/>
      <c r="J140" s="3"/>
      <c r="K140" s="3"/>
      <c r="M140" s="12"/>
      <c r="N140" s="12"/>
    </row>
    <row r="141" spans="1:14" ht="12.5" x14ac:dyDescent="0.25">
      <c r="A141" s="7"/>
      <c r="B141" s="8">
        <v>2021</v>
      </c>
      <c r="C141" s="8" t="s">
        <v>12</v>
      </c>
      <c r="D141" s="57">
        <v>13730235</v>
      </c>
      <c r="E141" s="58">
        <v>1972186</v>
      </c>
      <c r="F141" s="58">
        <v>3706170</v>
      </c>
      <c r="G141" s="49">
        <f t="shared" si="12"/>
        <v>19408591</v>
      </c>
      <c r="H141" s="12"/>
      <c r="I141" s="3"/>
      <c r="J141" s="3"/>
      <c r="K141" s="3"/>
      <c r="M141" s="12"/>
      <c r="N141" s="12"/>
    </row>
    <row r="142" spans="1:14" ht="12.5" x14ac:dyDescent="0.25">
      <c r="A142" s="7"/>
      <c r="B142" s="10"/>
      <c r="C142" s="11" t="s">
        <v>13</v>
      </c>
      <c r="D142" s="61">
        <v>14040826</v>
      </c>
      <c r="E142" s="62">
        <v>1944568</v>
      </c>
      <c r="F142" s="62">
        <v>3608610</v>
      </c>
      <c r="G142" s="46">
        <f t="shared" si="12"/>
        <v>19594004</v>
      </c>
      <c r="H142" s="12"/>
      <c r="I142" s="3"/>
      <c r="J142" s="3"/>
      <c r="K142" s="3"/>
      <c r="M142" s="12"/>
      <c r="N142" s="12"/>
    </row>
    <row r="143" spans="1:14" ht="12.5" x14ac:dyDescent="0.25">
      <c r="A143" s="7"/>
      <c r="B143" s="10"/>
      <c r="C143" s="11" t="s">
        <v>14</v>
      </c>
      <c r="D143" s="61">
        <v>14085463</v>
      </c>
      <c r="E143" s="62">
        <v>2432307</v>
      </c>
      <c r="F143" s="62">
        <v>3668076</v>
      </c>
      <c r="G143" s="46">
        <f t="shared" si="12"/>
        <v>20185846</v>
      </c>
      <c r="H143" s="12"/>
      <c r="I143" s="3"/>
      <c r="J143" s="3"/>
      <c r="K143" s="3"/>
      <c r="M143" s="12"/>
      <c r="N143" s="12"/>
    </row>
    <row r="144" spans="1:14" ht="12.5" x14ac:dyDescent="0.25">
      <c r="A144" s="7"/>
      <c r="B144" s="11"/>
      <c r="C144" s="11" t="s">
        <v>15</v>
      </c>
      <c r="D144" s="61">
        <v>14141545</v>
      </c>
      <c r="E144" s="62">
        <v>2502225</v>
      </c>
      <c r="F144" s="62">
        <v>3536157</v>
      </c>
      <c r="G144" s="46">
        <f t="shared" ref="G144:G155" si="13">SUM(D144:F144)</f>
        <v>20179927</v>
      </c>
      <c r="H144" s="12"/>
      <c r="I144" s="3"/>
      <c r="J144" s="3"/>
      <c r="K144" s="3"/>
      <c r="M144" s="12"/>
      <c r="N144" s="12"/>
    </row>
    <row r="145" spans="1:14" ht="12.5" x14ac:dyDescent="0.25">
      <c r="A145" s="7"/>
      <c r="B145" s="10"/>
      <c r="C145" s="11" t="s">
        <v>16</v>
      </c>
      <c r="D145" s="61">
        <v>14431347</v>
      </c>
      <c r="E145" s="62">
        <v>2560765</v>
      </c>
      <c r="F145" s="62">
        <v>3533971</v>
      </c>
      <c r="G145" s="46">
        <f t="shared" si="13"/>
        <v>20526083</v>
      </c>
      <c r="H145" s="12"/>
      <c r="I145" s="3"/>
      <c r="J145" s="3"/>
      <c r="K145" s="3"/>
      <c r="M145" s="12"/>
      <c r="N145" s="12"/>
    </row>
    <row r="146" spans="1:14" ht="12.5" x14ac:dyDescent="0.25">
      <c r="A146" s="7"/>
      <c r="B146" s="10"/>
      <c r="C146" s="11" t="s">
        <v>17</v>
      </c>
      <c r="D146" s="61">
        <v>14639823</v>
      </c>
      <c r="E146" s="62">
        <v>2591538</v>
      </c>
      <c r="F146" s="62">
        <v>3486378</v>
      </c>
      <c r="G146" s="46">
        <f t="shared" si="13"/>
        <v>20717739</v>
      </c>
      <c r="H146" s="12"/>
      <c r="I146" s="3"/>
      <c r="J146" s="3"/>
      <c r="K146" s="3"/>
      <c r="M146" s="12"/>
      <c r="N146" s="12"/>
    </row>
    <row r="147" spans="1:14" ht="12.5" x14ac:dyDescent="0.25">
      <c r="A147" s="7"/>
      <c r="B147" s="11"/>
      <c r="C147" s="11" t="s">
        <v>18</v>
      </c>
      <c r="D147" s="61">
        <v>14857582</v>
      </c>
      <c r="E147" s="62">
        <v>2602448</v>
      </c>
      <c r="F147" s="62">
        <v>3510977</v>
      </c>
      <c r="G147" s="46">
        <f t="shared" si="13"/>
        <v>20971007</v>
      </c>
      <c r="H147" s="12"/>
      <c r="I147" s="3"/>
      <c r="J147" s="3"/>
      <c r="K147" s="3"/>
      <c r="M147" s="12"/>
      <c r="N147" s="12"/>
    </row>
    <row r="148" spans="1:14" ht="12.5" x14ac:dyDescent="0.25">
      <c r="A148" s="7"/>
      <c r="B148" s="10"/>
      <c r="C148" s="11" t="s">
        <v>19</v>
      </c>
      <c r="D148" s="61">
        <v>14917131</v>
      </c>
      <c r="E148" s="62">
        <v>2752942</v>
      </c>
      <c r="F148" s="62">
        <v>3515304</v>
      </c>
      <c r="G148" s="46">
        <f t="shared" si="13"/>
        <v>21185377</v>
      </c>
      <c r="H148" s="12"/>
      <c r="I148" s="3"/>
      <c r="J148" s="3"/>
      <c r="K148" s="3"/>
      <c r="M148" s="12"/>
      <c r="N148" s="12"/>
    </row>
    <row r="149" spans="1:14" ht="12.5" x14ac:dyDescent="0.25">
      <c r="A149" s="7"/>
      <c r="B149" s="10"/>
      <c r="C149" s="11" t="s">
        <v>20</v>
      </c>
      <c r="D149" s="61">
        <v>15080060</v>
      </c>
      <c r="E149" s="62">
        <v>2705141</v>
      </c>
      <c r="F149" s="62">
        <v>3455852</v>
      </c>
      <c r="G149" s="46">
        <f t="shared" si="13"/>
        <v>21241053</v>
      </c>
      <c r="H149" s="12"/>
      <c r="I149" s="3"/>
      <c r="J149" s="3"/>
      <c r="K149" s="3"/>
      <c r="M149" s="12"/>
      <c r="N149" s="12"/>
    </row>
    <row r="150" spans="1:14" ht="12.5" x14ac:dyDescent="0.25">
      <c r="A150" s="7"/>
      <c r="B150" s="11"/>
      <c r="C150" s="11" t="s">
        <v>21</v>
      </c>
      <c r="D150" s="61">
        <v>15195661</v>
      </c>
      <c r="E150" s="62">
        <v>2772985</v>
      </c>
      <c r="F150" s="62">
        <v>3433647</v>
      </c>
      <c r="G150" s="46">
        <f t="shared" si="13"/>
        <v>21402293</v>
      </c>
      <c r="H150" s="12"/>
      <c r="I150" s="3"/>
      <c r="J150" s="3"/>
      <c r="K150" s="3"/>
      <c r="M150" s="12"/>
      <c r="N150" s="12"/>
    </row>
    <row r="151" spans="1:14" ht="12.5" x14ac:dyDescent="0.25">
      <c r="A151" s="7"/>
      <c r="B151" s="10"/>
      <c r="C151" s="11" t="s">
        <v>22</v>
      </c>
      <c r="D151" s="61">
        <v>15247677</v>
      </c>
      <c r="E151" s="62">
        <v>2861797</v>
      </c>
      <c r="F151" s="62">
        <v>3325767</v>
      </c>
      <c r="G151" s="46">
        <f t="shared" si="13"/>
        <v>21435241</v>
      </c>
      <c r="H151" s="12"/>
      <c r="I151" s="3"/>
      <c r="J151" s="3"/>
      <c r="K151" s="3"/>
      <c r="M151" s="12"/>
      <c r="N151" s="12"/>
    </row>
    <row r="152" spans="1:14" ht="13" thickBot="1" x14ac:dyDescent="0.3">
      <c r="A152" s="7"/>
      <c r="B152" s="14"/>
      <c r="C152" s="15" t="s">
        <v>23</v>
      </c>
      <c r="D152" s="53">
        <v>15496714</v>
      </c>
      <c r="E152" s="54">
        <v>2752396</v>
      </c>
      <c r="F152" s="54">
        <v>3350999</v>
      </c>
      <c r="G152" s="43">
        <f t="shared" si="13"/>
        <v>21600109</v>
      </c>
      <c r="H152" s="12"/>
      <c r="I152" s="3"/>
      <c r="J152" s="3"/>
      <c r="K152" s="3"/>
      <c r="M152" s="12"/>
      <c r="N152" s="12"/>
    </row>
    <row r="153" spans="1:14" ht="12.5" x14ac:dyDescent="0.25">
      <c r="A153" s="7"/>
      <c r="B153" s="8">
        <v>2022</v>
      </c>
      <c r="C153" s="8" t="s">
        <v>12</v>
      </c>
      <c r="D153" s="57">
        <v>15616322</v>
      </c>
      <c r="E153" s="58">
        <v>2642163</v>
      </c>
      <c r="F153" s="58">
        <v>3271363</v>
      </c>
      <c r="G153" s="49">
        <f t="shared" si="13"/>
        <v>21529848</v>
      </c>
      <c r="H153" s="12"/>
      <c r="I153" s="3"/>
      <c r="J153" s="3"/>
      <c r="K153" s="3"/>
      <c r="M153" s="12"/>
      <c r="N153" s="12"/>
    </row>
    <row r="154" spans="1:14" ht="12.5" x14ac:dyDescent="0.25">
      <c r="A154" s="7"/>
      <c r="B154" s="10"/>
      <c r="C154" s="11" t="s">
        <v>13</v>
      </c>
      <c r="D154" s="61">
        <v>15566179</v>
      </c>
      <c r="E154" s="62">
        <v>2622965</v>
      </c>
      <c r="F154" s="62">
        <v>3152299</v>
      </c>
      <c r="G154" s="46">
        <f t="shared" si="13"/>
        <v>21341443</v>
      </c>
      <c r="H154" s="12"/>
      <c r="I154" s="3"/>
      <c r="J154" s="3"/>
      <c r="K154" s="3"/>
      <c r="M154" s="12"/>
      <c r="N154" s="12"/>
    </row>
    <row r="155" spans="1:14" ht="12.5" x14ac:dyDescent="0.25">
      <c r="A155" s="7"/>
      <c r="B155" s="10"/>
      <c r="C155" s="11" t="s">
        <v>14</v>
      </c>
      <c r="D155" s="61">
        <v>15661778</v>
      </c>
      <c r="E155" s="62">
        <v>2611938</v>
      </c>
      <c r="F155" s="62">
        <v>3111694</v>
      </c>
      <c r="G155" s="46">
        <f t="shared" si="13"/>
        <v>21385410</v>
      </c>
      <c r="H155" s="12"/>
      <c r="I155" s="3"/>
      <c r="J155" s="3"/>
      <c r="K155" s="3"/>
      <c r="M155" s="12"/>
      <c r="N155" s="12"/>
    </row>
    <row r="156" spans="1:14" ht="12.5" x14ac:dyDescent="0.25">
      <c r="A156" s="7"/>
      <c r="B156" s="11"/>
      <c r="C156" s="11" t="s">
        <v>15</v>
      </c>
      <c r="D156" s="61">
        <v>15910827</v>
      </c>
      <c r="E156" s="62">
        <v>2668760</v>
      </c>
      <c r="F156" s="62">
        <v>3001446</v>
      </c>
      <c r="G156" s="46">
        <f t="shared" ref="G156:G166" si="14">SUM(D156:F156)</f>
        <v>21581033</v>
      </c>
      <c r="H156" s="12"/>
      <c r="I156" s="3"/>
      <c r="J156" s="3"/>
      <c r="K156" s="3"/>
      <c r="M156" s="12"/>
      <c r="N156" s="12"/>
    </row>
    <row r="157" spans="1:14" ht="12.5" x14ac:dyDescent="0.25">
      <c r="A157" s="7"/>
      <c r="B157" s="11"/>
      <c r="C157" s="11" t="s">
        <v>16</v>
      </c>
      <c r="D157" s="61">
        <v>16106351</v>
      </c>
      <c r="E157" s="62">
        <v>2706867</v>
      </c>
      <c r="F157" s="62">
        <v>2900988</v>
      </c>
      <c r="G157" s="46">
        <f t="shared" si="14"/>
        <v>21714206</v>
      </c>
      <c r="H157" s="12"/>
      <c r="I157" s="3"/>
      <c r="J157" s="3"/>
      <c r="K157" s="3"/>
      <c r="M157" s="12"/>
      <c r="N157" s="12"/>
    </row>
    <row r="158" spans="1:14" ht="12.5" x14ac:dyDescent="0.25">
      <c r="A158" s="7"/>
      <c r="B158" s="10"/>
      <c r="C158" s="11" t="s">
        <v>17</v>
      </c>
      <c r="D158" s="61">
        <v>16216864</v>
      </c>
      <c r="E158" s="62">
        <v>2704811</v>
      </c>
      <c r="F158" s="62">
        <v>2826162</v>
      </c>
      <c r="G158" s="46">
        <f t="shared" si="14"/>
        <v>21747837</v>
      </c>
      <c r="H158" s="12"/>
      <c r="I158" s="3"/>
      <c r="J158" s="3"/>
      <c r="K158" s="3"/>
      <c r="M158" s="12"/>
      <c r="N158" s="12"/>
    </row>
    <row r="159" spans="1:14" ht="12.5" x14ac:dyDescent="0.25">
      <c r="A159" s="7"/>
      <c r="B159" s="11"/>
      <c r="C159" s="11" t="s">
        <v>18</v>
      </c>
      <c r="D159" s="61">
        <v>16188573</v>
      </c>
      <c r="E159" s="62">
        <v>2716095</v>
      </c>
      <c r="F159" s="62">
        <v>2765310</v>
      </c>
      <c r="G159" s="46">
        <f t="shared" si="14"/>
        <v>21669978</v>
      </c>
      <c r="H159" s="12"/>
      <c r="I159" s="3"/>
      <c r="J159" s="3"/>
      <c r="K159" s="3"/>
      <c r="M159" s="12"/>
      <c r="N159" s="12"/>
    </row>
    <row r="160" spans="1:14" ht="12.5" x14ac:dyDescent="0.25">
      <c r="A160" s="7"/>
      <c r="B160" s="10"/>
      <c r="C160" s="11" t="s">
        <v>19</v>
      </c>
      <c r="D160" s="61">
        <v>16437844</v>
      </c>
      <c r="E160" s="62">
        <v>2478005</v>
      </c>
      <c r="F160" s="62">
        <v>2752829</v>
      </c>
      <c r="G160" s="46">
        <f t="shared" si="14"/>
        <v>21668678</v>
      </c>
      <c r="H160" s="12"/>
      <c r="I160" s="3"/>
      <c r="J160" s="3"/>
      <c r="K160" s="3"/>
      <c r="M160" s="12"/>
      <c r="N160" s="12"/>
    </row>
    <row r="161" spans="1:14" ht="12.5" x14ac:dyDescent="0.25">
      <c r="A161" s="7"/>
      <c r="B161" s="10"/>
      <c r="C161" s="11" t="s">
        <v>20</v>
      </c>
      <c r="D161" s="61">
        <v>16442494</v>
      </c>
      <c r="E161" s="62">
        <v>2479336</v>
      </c>
      <c r="F161" s="62">
        <v>2665789</v>
      </c>
      <c r="G161" s="46">
        <f t="shared" si="14"/>
        <v>21587619</v>
      </c>
      <c r="H161" s="12"/>
      <c r="I161" s="3"/>
      <c r="J161" s="3"/>
      <c r="K161" s="3"/>
      <c r="M161" s="12"/>
      <c r="N161" s="12"/>
    </row>
    <row r="162" spans="1:14" ht="12.5" x14ac:dyDescent="0.25">
      <c r="A162" s="7"/>
      <c r="B162" s="11"/>
      <c r="C162" s="11" t="s">
        <v>21</v>
      </c>
      <c r="D162" s="61">
        <v>16425760</v>
      </c>
      <c r="E162" s="62">
        <v>2400279</v>
      </c>
      <c r="F162" s="62">
        <v>2630900</v>
      </c>
      <c r="G162" s="46">
        <f t="shared" si="14"/>
        <v>21456939</v>
      </c>
      <c r="H162" s="12"/>
      <c r="I162" s="3"/>
      <c r="J162" s="3"/>
      <c r="K162" s="3"/>
      <c r="M162" s="12"/>
      <c r="N162" s="12"/>
    </row>
    <row r="163" spans="1:14" ht="12.5" x14ac:dyDescent="0.25">
      <c r="A163" s="7"/>
      <c r="B163" s="10"/>
      <c r="C163" s="11" t="s">
        <v>22</v>
      </c>
      <c r="D163" s="61">
        <v>16386977</v>
      </c>
      <c r="E163" s="62">
        <v>2306293</v>
      </c>
      <c r="F163" s="62">
        <v>2585283</v>
      </c>
      <c r="G163" s="46">
        <f t="shared" si="14"/>
        <v>21278553</v>
      </c>
      <c r="H163" s="12"/>
      <c r="I163" s="3"/>
      <c r="J163" s="3"/>
      <c r="K163" s="3"/>
      <c r="M163" s="12"/>
      <c r="N163" s="12"/>
    </row>
    <row r="164" spans="1:14" ht="13" thickBot="1" x14ac:dyDescent="0.3">
      <c r="A164" s="7"/>
      <c r="B164" s="14"/>
      <c r="C164" s="15" t="s">
        <v>23</v>
      </c>
      <c r="D164" s="53">
        <v>16507636</v>
      </c>
      <c r="E164" s="54">
        <v>2321419</v>
      </c>
      <c r="F164" s="54">
        <v>2637072</v>
      </c>
      <c r="G164" s="43">
        <f t="shared" si="14"/>
        <v>21466127</v>
      </c>
      <c r="H164" s="12"/>
      <c r="I164" s="3"/>
      <c r="J164" s="3"/>
      <c r="K164" s="3"/>
      <c r="M164" s="12"/>
      <c r="N164" s="12"/>
    </row>
    <row r="165" spans="1:14" ht="12.5" x14ac:dyDescent="0.25">
      <c r="A165" s="7"/>
      <c r="B165" s="8">
        <v>2023</v>
      </c>
      <c r="C165" s="8" t="s">
        <v>12</v>
      </c>
      <c r="D165" s="57">
        <v>16485316</v>
      </c>
      <c r="E165" s="58">
        <v>2279398</v>
      </c>
      <c r="F165" s="58">
        <v>2636391</v>
      </c>
      <c r="G165" s="49">
        <f t="shared" si="14"/>
        <v>21401105</v>
      </c>
      <c r="H165" s="12"/>
      <c r="I165" s="3"/>
      <c r="J165" s="3"/>
      <c r="K165" s="3"/>
      <c r="M165" s="12"/>
      <c r="N165" s="12"/>
    </row>
    <row r="166" spans="1:14" ht="12.5" x14ac:dyDescent="0.25">
      <c r="A166" s="7"/>
      <c r="B166" s="10"/>
      <c r="C166" s="11" t="s">
        <v>13</v>
      </c>
      <c r="D166" s="61">
        <v>16411277</v>
      </c>
      <c r="E166" s="62">
        <v>2253614</v>
      </c>
      <c r="F166" s="62">
        <v>2588058</v>
      </c>
      <c r="G166" s="46">
        <f t="shared" si="14"/>
        <v>21252949</v>
      </c>
      <c r="H166" s="12"/>
      <c r="I166" s="3"/>
      <c r="J166" s="3"/>
      <c r="K166" s="3"/>
      <c r="M166" s="12"/>
      <c r="N166" s="12"/>
    </row>
    <row r="167" spans="1:14" ht="12.5" x14ac:dyDescent="0.25">
      <c r="A167" s="7"/>
      <c r="B167" s="11"/>
      <c r="C167" s="11" t="s">
        <v>14</v>
      </c>
      <c r="D167" s="61">
        <v>16597709</v>
      </c>
      <c r="E167" s="62">
        <v>2247484</v>
      </c>
      <c r="F167" s="62">
        <v>2624917</v>
      </c>
      <c r="G167" s="46">
        <f t="shared" ref="G167:G169" si="15">SUM(D167:F167)</f>
        <v>21470110</v>
      </c>
      <c r="H167" s="12"/>
      <c r="I167" s="3"/>
      <c r="J167" s="3"/>
      <c r="K167" s="3"/>
      <c r="M167" s="12"/>
      <c r="N167" s="12"/>
    </row>
    <row r="168" spans="1:14" ht="12.5" x14ac:dyDescent="0.25">
      <c r="A168" s="7"/>
      <c r="B168" s="11"/>
      <c r="C168" s="11" t="s">
        <v>15</v>
      </c>
      <c r="D168" s="61">
        <v>16533211</v>
      </c>
      <c r="E168" s="62">
        <v>2244964</v>
      </c>
      <c r="F168" s="62">
        <v>2526558</v>
      </c>
      <c r="G168" s="46">
        <f t="shared" si="15"/>
        <v>21304733</v>
      </c>
      <c r="H168" s="12"/>
      <c r="I168" s="3"/>
      <c r="J168" s="3"/>
      <c r="K168" s="3"/>
      <c r="M168" s="12"/>
      <c r="N168" s="12"/>
    </row>
    <row r="169" spans="1:14" ht="12.5" x14ac:dyDescent="0.25">
      <c r="A169" s="7"/>
      <c r="B169" s="10"/>
      <c r="C169" s="11" t="s">
        <v>16</v>
      </c>
      <c r="D169" s="61">
        <v>16444765</v>
      </c>
      <c r="E169" s="62">
        <v>2248916</v>
      </c>
      <c r="F169" s="62">
        <v>2540946</v>
      </c>
      <c r="G169" s="46">
        <f t="shared" si="15"/>
        <v>21234627</v>
      </c>
      <c r="H169" s="12"/>
      <c r="I169" s="3"/>
      <c r="J169" s="3"/>
      <c r="K169" s="3"/>
      <c r="M169" s="12"/>
      <c r="N169" s="12"/>
    </row>
    <row r="170" spans="1:14" ht="12.5" x14ac:dyDescent="0.25">
      <c r="A170" s="7"/>
      <c r="B170" s="11"/>
      <c r="C170" s="11" t="s">
        <v>17</v>
      </c>
      <c r="D170" s="61">
        <v>16536720</v>
      </c>
      <c r="E170" s="62">
        <v>2256120</v>
      </c>
      <c r="F170" s="62">
        <v>2532041</v>
      </c>
      <c r="G170" s="46">
        <f t="shared" ref="G170:G177" si="16">SUM(D170:F170)</f>
        <v>21324881</v>
      </c>
      <c r="H170" s="12"/>
      <c r="I170" s="3"/>
      <c r="J170" s="3"/>
      <c r="K170" s="3"/>
      <c r="M170" s="12"/>
      <c r="N170" s="12"/>
    </row>
    <row r="171" spans="1:14" ht="12.5" x14ac:dyDescent="0.25">
      <c r="A171" s="7"/>
      <c r="B171" s="11"/>
      <c r="C171" s="11" t="s">
        <v>18</v>
      </c>
      <c r="D171" s="61">
        <v>16669492</v>
      </c>
      <c r="E171" s="62">
        <v>2235942</v>
      </c>
      <c r="F171" s="62">
        <v>2614343</v>
      </c>
      <c r="G171" s="46">
        <f t="shared" si="16"/>
        <v>21519777</v>
      </c>
      <c r="H171" s="12"/>
      <c r="I171" s="3"/>
      <c r="J171" s="3"/>
      <c r="K171" s="3"/>
      <c r="M171" s="12"/>
      <c r="N171" s="12"/>
    </row>
    <row r="172" spans="1:14" ht="12.5" x14ac:dyDescent="0.25">
      <c r="A172" s="7"/>
      <c r="B172" s="10"/>
      <c r="C172" s="11" t="s">
        <v>19</v>
      </c>
      <c r="D172" s="61">
        <v>16697288</v>
      </c>
      <c r="E172" s="62">
        <v>2237339</v>
      </c>
      <c r="F172" s="62">
        <v>2593023</v>
      </c>
      <c r="G172" s="46">
        <f t="shared" si="16"/>
        <v>21527650</v>
      </c>
      <c r="H172" s="12"/>
      <c r="I172" s="3"/>
      <c r="J172" s="3"/>
      <c r="K172" s="3"/>
      <c r="M172" s="12"/>
      <c r="N172" s="12"/>
    </row>
    <row r="173" spans="1:14" ht="12.5" x14ac:dyDescent="0.25">
      <c r="A173" s="7"/>
      <c r="B173" s="11"/>
      <c r="C173" s="11" t="s">
        <v>20</v>
      </c>
      <c r="D173" s="61">
        <v>16723276</v>
      </c>
      <c r="E173" s="62">
        <v>2267458</v>
      </c>
      <c r="F173" s="62">
        <v>2558632</v>
      </c>
      <c r="G173" s="46">
        <f t="shared" si="16"/>
        <v>21549366</v>
      </c>
      <c r="H173" s="12"/>
      <c r="I173" s="3"/>
      <c r="J173" s="3"/>
      <c r="K173" s="3"/>
      <c r="M173" s="12"/>
      <c r="N173" s="12"/>
    </row>
    <row r="174" spans="1:14" ht="12.5" x14ac:dyDescent="0.25">
      <c r="A174" s="7"/>
      <c r="B174" s="11"/>
      <c r="C174" s="11" t="s">
        <v>21</v>
      </c>
      <c r="D174" s="61">
        <v>16747401</v>
      </c>
      <c r="E174" s="62">
        <v>2294836</v>
      </c>
      <c r="F174" s="62">
        <v>2585288</v>
      </c>
      <c r="G174" s="46">
        <f t="shared" si="16"/>
        <v>21627525</v>
      </c>
      <c r="H174" s="12"/>
      <c r="I174" s="3"/>
      <c r="J174" s="3"/>
      <c r="K174" s="3"/>
      <c r="M174" s="12"/>
      <c r="N174" s="12"/>
    </row>
    <row r="175" spans="1:14" ht="12.5" x14ac:dyDescent="0.25">
      <c r="A175" s="7"/>
      <c r="B175" s="11"/>
      <c r="C175" s="11" t="s">
        <v>22</v>
      </c>
      <c r="D175" s="61">
        <v>16732316</v>
      </c>
      <c r="E175" s="62">
        <v>2268843</v>
      </c>
      <c r="F175" s="62">
        <v>2552856</v>
      </c>
      <c r="G175" s="46">
        <f t="shared" si="16"/>
        <v>21554015</v>
      </c>
      <c r="H175" s="12"/>
      <c r="I175" s="3"/>
      <c r="J175" s="3"/>
      <c r="K175" s="3"/>
      <c r="M175" s="12"/>
      <c r="N175" s="12"/>
    </row>
    <row r="176" spans="1:14" ht="13" thickBot="1" x14ac:dyDescent="0.3">
      <c r="A176" s="7"/>
      <c r="B176" s="15"/>
      <c r="C176" s="15" t="s">
        <v>23</v>
      </c>
      <c r="D176" s="53">
        <v>16783006</v>
      </c>
      <c r="E176" s="54">
        <v>2272599</v>
      </c>
      <c r="F176" s="54">
        <v>2466628</v>
      </c>
      <c r="G176" s="43">
        <f t="shared" si="16"/>
        <v>21522233</v>
      </c>
      <c r="H176" s="12"/>
      <c r="I176" s="3"/>
      <c r="J176" s="3"/>
      <c r="K176" s="3"/>
      <c r="M176" s="12"/>
      <c r="N176" s="12"/>
    </row>
    <row r="177" spans="1:14" ht="12.5" x14ac:dyDescent="0.25">
      <c r="A177" s="7"/>
      <c r="B177" s="8">
        <v>2024</v>
      </c>
      <c r="C177" s="8" t="s">
        <v>12</v>
      </c>
      <c r="D177" s="57">
        <v>16764058</v>
      </c>
      <c r="E177" s="58">
        <v>2234412</v>
      </c>
      <c r="F177" s="58">
        <v>2601971</v>
      </c>
      <c r="G177" s="49">
        <f t="shared" si="16"/>
        <v>21600441</v>
      </c>
      <c r="H177" s="12"/>
      <c r="I177" s="3"/>
      <c r="J177" s="3"/>
      <c r="K177" s="3"/>
      <c r="M177" s="12"/>
      <c r="N177" s="12"/>
    </row>
    <row r="178" spans="1:14" ht="12.5" x14ac:dyDescent="0.25">
      <c r="A178" s="7"/>
      <c r="B178" s="11"/>
      <c r="C178" s="11" t="s">
        <v>13</v>
      </c>
      <c r="D178" s="61">
        <v>16794428</v>
      </c>
      <c r="E178" s="62">
        <v>2229263</v>
      </c>
      <c r="F178" s="62">
        <v>2575406</v>
      </c>
      <c r="G178" s="46">
        <f t="shared" ref="G178:G185" si="17">SUM(D178:F178)</f>
        <v>21599097</v>
      </c>
      <c r="H178" s="12"/>
      <c r="I178" s="3"/>
      <c r="J178" s="3"/>
      <c r="K178" s="3"/>
      <c r="M178" s="12"/>
      <c r="N178" s="12"/>
    </row>
    <row r="179" spans="1:14" ht="12.5" x14ac:dyDescent="0.25">
      <c r="A179" s="7"/>
      <c r="B179" s="11"/>
      <c r="C179" s="11" t="s">
        <v>14</v>
      </c>
      <c r="D179" s="61">
        <v>16795213</v>
      </c>
      <c r="E179" s="62">
        <v>2510277</v>
      </c>
      <c r="F179" s="62">
        <v>2621389</v>
      </c>
      <c r="G179" s="46">
        <f t="shared" si="17"/>
        <v>21926879</v>
      </c>
      <c r="H179" s="12"/>
      <c r="I179" s="3"/>
      <c r="J179" s="3"/>
      <c r="K179" s="3"/>
      <c r="M179" s="12"/>
      <c r="N179" s="12"/>
    </row>
    <row r="180" spans="1:14" ht="12.5" x14ac:dyDescent="0.25">
      <c r="A180" s="7"/>
      <c r="B180" s="11"/>
      <c r="C180" s="11" t="s">
        <v>15</v>
      </c>
      <c r="D180" s="61">
        <v>16846772</v>
      </c>
      <c r="E180" s="62">
        <v>2397287</v>
      </c>
      <c r="F180" s="62">
        <v>2561494</v>
      </c>
      <c r="G180" s="46">
        <f t="shared" si="17"/>
        <v>21805553</v>
      </c>
      <c r="H180" s="12"/>
      <c r="I180" s="3"/>
      <c r="J180" s="3"/>
      <c r="K180" s="3"/>
      <c r="M180" s="12"/>
      <c r="N180" s="12"/>
    </row>
    <row r="181" spans="1:14" ht="12.5" x14ac:dyDescent="0.25">
      <c r="A181" s="7"/>
      <c r="B181" s="11"/>
      <c r="C181" s="11" t="s">
        <v>16</v>
      </c>
      <c r="D181" s="61">
        <v>16785773</v>
      </c>
      <c r="E181" s="62">
        <v>2348656</v>
      </c>
      <c r="F181" s="62">
        <v>2523573</v>
      </c>
      <c r="G181" s="46">
        <f t="shared" si="17"/>
        <v>21658002</v>
      </c>
      <c r="H181" s="12"/>
      <c r="I181" s="3"/>
      <c r="J181" s="3"/>
      <c r="K181" s="3"/>
      <c r="M181" s="12"/>
      <c r="N181" s="12"/>
    </row>
    <row r="182" spans="1:14" ht="12.5" x14ac:dyDescent="0.25">
      <c r="A182" s="7"/>
      <c r="B182" s="11"/>
      <c r="C182" s="11" t="s">
        <v>17</v>
      </c>
      <c r="D182" s="61">
        <v>16795812</v>
      </c>
      <c r="E182" s="62">
        <v>2312096</v>
      </c>
      <c r="F182" s="62">
        <v>2521123</v>
      </c>
      <c r="G182" s="46">
        <f t="shared" si="17"/>
        <v>21629031</v>
      </c>
      <c r="H182" s="12"/>
      <c r="I182" s="3"/>
      <c r="J182" s="3"/>
      <c r="K182" s="3"/>
      <c r="M182" s="12"/>
      <c r="N182" s="12"/>
    </row>
    <row r="183" spans="1:14" ht="12.5" x14ac:dyDescent="0.25">
      <c r="A183" s="7"/>
      <c r="B183" s="11"/>
      <c r="C183" s="11" t="s">
        <v>18</v>
      </c>
      <c r="D183" s="61">
        <v>16801398</v>
      </c>
      <c r="E183" s="62">
        <v>2296545</v>
      </c>
      <c r="F183" s="62">
        <v>2567989</v>
      </c>
      <c r="G183" s="46">
        <f t="shared" si="17"/>
        <v>21665932</v>
      </c>
      <c r="H183" s="12"/>
      <c r="I183" s="3"/>
      <c r="J183" s="3"/>
      <c r="K183" s="3"/>
      <c r="M183" s="12"/>
      <c r="N183" s="12"/>
    </row>
    <row r="184" spans="1:14" ht="12.5" x14ac:dyDescent="0.25">
      <c r="A184" s="7"/>
      <c r="B184" s="11"/>
      <c r="C184" s="11" t="s">
        <v>19</v>
      </c>
      <c r="D184" s="61">
        <v>16829449</v>
      </c>
      <c r="E184" s="62">
        <v>2321281</v>
      </c>
      <c r="F184" s="62">
        <v>2645955</v>
      </c>
      <c r="G184" s="46">
        <f t="shared" si="17"/>
        <v>21796685</v>
      </c>
      <c r="H184" s="12"/>
      <c r="I184" s="3"/>
      <c r="J184" s="3"/>
      <c r="K184" s="3"/>
      <c r="M184" s="12"/>
      <c r="N184" s="12"/>
    </row>
    <row r="185" spans="1:14" ht="13" thickBot="1" x14ac:dyDescent="0.3">
      <c r="A185" s="7"/>
      <c r="B185" s="15"/>
      <c r="C185" s="15" t="s">
        <v>20</v>
      </c>
      <c r="D185" s="53">
        <v>16782139</v>
      </c>
      <c r="E185" s="54">
        <v>2348868</v>
      </c>
      <c r="F185" s="54">
        <v>2538797</v>
      </c>
      <c r="G185" s="43">
        <f t="shared" si="17"/>
        <v>21669804</v>
      </c>
      <c r="H185" s="12"/>
      <c r="I185" s="3"/>
      <c r="J185" s="3"/>
      <c r="K185" s="3"/>
      <c r="M185" s="12"/>
      <c r="N185" s="12"/>
    </row>
    <row r="186" spans="1:14" ht="13" thickBot="1" x14ac:dyDescent="0.3">
      <c r="A186" s="7"/>
      <c r="C186" s="34"/>
      <c r="D186" s="22"/>
      <c r="E186" s="12"/>
      <c r="F186" s="12"/>
      <c r="G186" s="12"/>
      <c r="H186" s="3"/>
      <c r="I186" s="3"/>
      <c r="J186" s="3"/>
      <c r="K186" s="3"/>
      <c r="M186" s="12"/>
      <c r="N186" s="12"/>
    </row>
    <row r="187" spans="1:14" ht="13" thickBot="1" x14ac:dyDescent="0.3">
      <c r="A187" s="7"/>
      <c r="B187" s="110" t="str">
        <f>VAR</f>
        <v>VAR. SEP.23-SEP.24</v>
      </c>
      <c r="C187" s="89"/>
      <c r="D187" s="91">
        <f>+D185/D173-1</f>
        <v>3.5198247042027564E-3</v>
      </c>
      <c r="E187" s="91">
        <f>+E185/E173-1</f>
        <v>3.5903641875615788E-2</v>
      </c>
      <c r="F187" s="91">
        <f>+F185/F173-1</f>
        <v>-7.7521894512380118E-3</v>
      </c>
      <c r="G187" s="92">
        <f>+G185/G173-1</f>
        <v>5.5889347278244017E-3</v>
      </c>
      <c r="H187" s="3"/>
      <c r="I187" s="3"/>
      <c r="J187" s="3"/>
      <c r="K187" s="3"/>
      <c r="M187" s="12"/>
      <c r="N187" s="12"/>
    </row>
    <row r="188" spans="1:14" ht="12.5" x14ac:dyDescent="0.25">
      <c r="A188" s="7"/>
      <c r="C188" s="34"/>
      <c r="D188" s="22"/>
      <c r="E188" s="12"/>
      <c r="F188" s="12"/>
      <c r="G188" s="12"/>
      <c r="H188" s="3"/>
      <c r="I188" s="3"/>
      <c r="J188" s="3"/>
      <c r="K188" s="3"/>
      <c r="M188" s="12"/>
      <c r="N188" s="12"/>
    </row>
    <row r="189" spans="1:14" ht="12.5" x14ac:dyDescent="0.25">
      <c r="B189" s="6" t="s">
        <v>1</v>
      </c>
      <c r="D189" s="18"/>
      <c r="E189" s="18"/>
      <c r="F189" s="18"/>
      <c r="G189" s="17"/>
      <c r="H189" s="3"/>
      <c r="I189" s="3"/>
      <c r="J189" s="3"/>
      <c r="K189" s="3"/>
    </row>
    <row r="190" spans="1:14" ht="12.5" x14ac:dyDescent="0.25">
      <c r="D190" s="23"/>
      <c r="E190" s="23"/>
      <c r="F190" s="23"/>
      <c r="L190" s="20"/>
      <c r="M190" s="20"/>
      <c r="N190" s="20"/>
    </row>
    <row r="191" spans="1:14" ht="12.5" x14ac:dyDescent="0.25">
      <c r="D191" s="21"/>
      <c r="L191" s="20"/>
      <c r="M191" s="20"/>
      <c r="N191" s="20"/>
    </row>
    <row r="192" spans="1:14" ht="12.5" x14ac:dyDescent="0.25">
      <c r="D192" s="21"/>
      <c r="L192" s="20"/>
      <c r="M192" s="20"/>
      <c r="N192" s="20"/>
    </row>
    <row r="193" spans="4:14" ht="12.5" x14ac:dyDescent="0.25">
      <c r="D193" s="21"/>
      <c r="L193" s="20"/>
      <c r="M193" s="20"/>
      <c r="N193" s="20"/>
    </row>
    <row r="194" spans="4:14" ht="12.5" x14ac:dyDescent="0.25">
      <c r="D194" s="21"/>
      <c r="L194" s="20"/>
      <c r="M194" s="20"/>
      <c r="N194" s="20"/>
    </row>
    <row r="195" spans="4:14" ht="12.5" x14ac:dyDescent="0.25">
      <c r="D195" s="21"/>
      <c r="L195" s="20"/>
      <c r="M195" s="20"/>
      <c r="N195" s="20"/>
    </row>
    <row r="196" spans="4:14" ht="12.5" x14ac:dyDescent="0.25">
      <c r="D196" s="21"/>
      <c r="L196" s="20"/>
      <c r="M196" s="20"/>
      <c r="N196" s="20"/>
    </row>
    <row r="197" spans="4:14" ht="12.5" x14ac:dyDescent="0.25">
      <c r="D197" s="21"/>
      <c r="L197" s="20"/>
      <c r="M197" s="20"/>
      <c r="N197" s="20"/>
    </row>
    <row r="198" spans="4:14" ht="12.5" x14ac:dyDescent="0.25">
      <c r="D198" s="21"/>
      <c r="L198" s="20"/>
      <c r="M198" s="20"/>
      <c r="N198" s="20"/>
    </row>
    <row r="199" spans="4:14" ht="12.5" x14ac:dyDescent="0.25">
      <c r="D199" s="21"/>
      <c r="L199" s="20"/>
      <c r="M199" s="20"/>
      <c r="N199" s="20"/>
    </row>
    <row r="200" spans="4:14" ht="12.5" x14ac:dyDescent="0.25">
      <c r="D200" s="21"/>
      <c r="L200" s="20"/>
      <c r="M200" s="20"/>
      <c r="N200" s="20"/>
    </row>
    <row r="201" spans="4:14" ht="12.5" x14ac:dyDescent="0.25">
      <c r="D201" s="21"/>
      <c r="L201" s="20"/>
      <c r="M201" s="20"/>
      <c r="N201" s="20"/>
    </row>
    <row r="202" spans="4:14" ht="12.5" x14ac:dyDescent="0.25">
      <c r="D202" s="21"/>
      <c r="L202" s="20"/>
      <c r="M202" s="20"/>
      <c r="N202" s="20"/>
    </row>
    <row r="203" spans="4:14" ht="12.5" x14ac:dyDescent="0.25">
      <c r="D203" s="21"/>
      <c r="L203" s="20"/>
      <c r="M203" s="20"/>
      <c r="N203" s="20"/>
    </row>
    <row r="204" spans="4:14" ht="12.5" x14ac:dyDescent="0.25">
      <c r="D204" s="21"/>
      <c r="L204" s="20"/>
      <c r="M204" s="20"/>
      <c r="N204" s="20"/>
    </row>
    <row r="205" spans="4:14" ht="12.5" x14ac:dyDescent="0.25">
      <c r="D205" s="21"/>
      <c r="L205" s="20"/>
      <c r="M205" s="20"/>
      <c r="N205" s="20"/>
    </row>
    <row r="206" spans="4:14" ht="12.5" x14ac:dyDescent="0.25">
      <c r="D206" s="21"/>
      <c r="L206" s="20"/>
      <c r="M206" s="20"/>
      <c r="N206" s="20"/>
    </row>
    <row r="207" spans="4:14" ht="12.5" x14ac:dyDescent="0.25">
      <c r="D207" s="21"/>
      <c r="L207" s="20"/>
      <c r="M207" s="20"/>
      <c r="N207" s="20"/>
    </row>
    <row r="208" spans="4:14" ht="12.5" x14ac:dyDescent="0.25">
      <c r="D208" s="21"/>
      <c r="L208" s="20"/>
      <c r="M208" s="20"/>
      <c r="N208" s="20"/>
    </row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x14ac:dyDescent="0.25"/>
    <row r="221" ht="12.5" x14ac:dyDescent="0.25"/>
    <row r="222" ht="12.5" x14ac:dyDescent="0.25"/>
    <row r="223" ht="12.5" hidden="1" x14ac:dyDescent="0.25"/>
    <row r="224" ht="12.5" hidden="1" x14ac:dyDescent="0.25"/>
    <row r="225" ht="12.5" hidden="1" x14ac:dyDescent="0.25"/>
    <row r="226" ht="12.5" hidden="1" x14ac:dyDescent="0.25"/>
    <row r="227" ht="12.5" hidden="1" x14ac:dyDescent="0.25"/>
    <row r="228" ht="12.5" hidden="1" x14ac:dyDescent="0.25"/>
    <row r="229" ht="12.5" hidden="1" x14ac:dyDescent="0.25"/>
    <row r="230" ht="12.5" hidden="1" x14ac:dyDescent="0.25"/>
    <row r="231" ht="12.5" hidden="1" x14ac:dyDescent="0.25"/>
    <row r="232" ht="12.5" hidden="1" x14ac:dyDescent="0.25"/>
    <row r="233" ht="12.5" hidden="1" x14ac:dyDescent="0.25"/>
    <row r="234" ht="12.5" hidden="1" x14ac:dyDescent="0.25"/>
    <row r="235" ht="12.5" hidden="1" x14ac:dyDescent="0.25"/>
    <row r="236" ht="12.5" hidden="1" x14ac:dyDescent="0.25"/>
    <row r="237" ht="12.5" hidden="1" x14ac:dyDescent="0.25"/>
    <row r="238" ht="12.5" hidden="1" x14ac:dyDescent="0.25"/>
    <row r="239" ht="12.5" hidden="1" x14ac:dyDescent="0.25"/>
    <row r="240" ht="12.5" hidden="1" x14ac:dyDescent="0.25"/>
    <row r="241" ht="12.5" hidden="1" x14ac:dyDescent="0.25"/>
    <row r="242" ht="12.5" hidden="1" x14ac:dyDescent="0.25"/>
    <row r="243" ht="12.5" hidden="1" x14ac:dyDescent="0.25"/>
    <row r="244" ht="12.5" hidden="1" x14ac:dyDescent="0.25"/>
    <row r="245" ht="12.5" hidden="1" x14ac:dyDescent="0.25"/>
    <row r="246" ht="12.5" hidden="1" x14ac:dyDescent="0.25"/>
    <row r="247" ht="12.5" hidden="1" x14ac:dyDescent="0.25"/>
    <row r="248" ht="12.5" hidden="1" x14ac:dyDescent="0.25"/>
    <row r="249" ht="12.5" hidden="1" x14ac:dyDescent="0.25"/>
    <row r="250" ht="12.5" hidden="1" x14ac:dyDescent="0.25"/>
    <row r="251" ht="12.5" hidden="1" x14ac:dyDescent="0.25"/>
    <row r="252" ht="12.5" hidden="1" x14ac:dyDescent="0.25"/>
    <row r="253" ht="12.5" hidden="1" x14ac:dyDescent="0.25"/>
    <row r="254" ht="12.5" hidden="1" x14ac:dyDescent="0.25"/>
    <row r="255" ht="12.5" hidden="1" x14ac:dyDescent="0.25"/>
    <row r="256" ht="12.5" hidden="1" x14ac:dyDescent="0.25"/>
    <row r="257" ht="12.5" hidden="1" x14ac:dyDescent="0.25"/>
    <row r="258" ht="12.5" hidden="1" x14ac:dyDescent="0.25"/>
    <row r="259" ht="12.5" hidden="1" x14ac:dyDescent="0.25"/>
    <row r="260" ht="12.5" hidden="1" x14ac:dyDescent="0.25"/>
    <row r="261" ht="12.5" hidden="1" x14ac:dyDescent="0.25"/>
    <row r="262" ht="12.5" hidden="1" x14ac:dyDescent="0.25"/>
    <row r="263" ht="12.5" hidden="1" x14ac:dyDescent="0.25"/>
    <row r="264" ht="12.5" hidden="1" x14ac:dyDescent="0.25"/>
    <row r="265" ht="12.5" hidden="1" x14ac:dyDescent="0.25"/>
    <row r="266" ht="12.5" hidden="1" x14ac:dyDescent="0.25"/>
    <row r="267" ht="12.5" hidden="1" x14ac:dyDescent="0.25"/>
    <row r="268" ht="12.5" hidden="1" x14ac:dyDescent="0.25"/>
    <row r="269" ht="12.5" hidden="1" x14ac:dyDescent="0.25"/>
  </sheetData>
  <phoneticPr fontId="26" type="noConversion"/>
  <hyperlinks>
    <hyperlink ref="B6" location="ÍNDICE!A1" display="&lt;&lt; VOLVER" xr:uid="{00000000-0004-0000-0300-000000000000}"/>
    <hyperlink ref="B189" location="ÍNDICE!A1" display="&lt;&lt; VOLVER" xr:uid="{00000000-0004-0000-03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273"/>
  <sheetViews>
    <sheetView showGridLines="0" topLeftCell="A7" zoomScaleNormal="100" zoomScaleSheetLayoutView="100" workbookViewId="0">
      <pane xSplit="3" ySplit="2" topLeftCell="AF141" activePane="bottomRight" state="frozen"/>
      <selection activeCell="A7" sqref="A7"/>
      <selection pane="topRight" activeCell="D7" sqref="D7"/>
      <selection pane="bottomLeft" activeCell="A9" sqref="A9"/>
      <selection pane="bottomRight" activeCell="AJ150" sqref="AJ150"/>
    </sheetView>
  </sheetViews>
  <sheetFormatPr baseColWidth="10" defaultColWidth="0" defaultRowHeight="0" customHeight="1" zeroHeight="1" x14ac:dyDescent="0.25"/>
  <cols>
    <col min="1" max="1" width="9.453125" style="1" customWidth="1"/>
    <col min="2" max="2" width="15.7265625" style="1" customWidth="1"/>
    <col min="3" max="3" width="9.453125" style="1" customWidth="1"/>
    <col min="4" max="19" width="19.1796875" style="1" customWidth="1"/>
    <col min="20" max="21" width="20.81640625" style="1" customWidth="1"/>
    <col min="22" max="22" width="13.7265625" style="1" customWidth="1"/>
    <col min="23" max="23" width="11.7265625" style="1" customWidth="1"/>
    <col min="24" max="24" width="13.26953125" style="1" customWidth="1"/>
    <col min="25" max="36" width="19.1796875" style="1" customWidth="1"/>
    <col min="37" max="37" width="10.7265625" style="1" bestFit="1" customWidth="1"/>
    <col min="38" max="39" width="9.453125" style="1" customWidth="1"/>
    <col min="40" max="16384" width="9.453125" style="1" hidden="1"/>
  </cols>
  <sheetData>
    <row r="1" spans="1:37" ht="33.75" customHeight="1" x14ac:dyDescent="0.25"/>
    <row r="2" spans="1:37" ht="14" x14ac:dyDescent="0.3">
      <c r="B2" s="2" t="s">
        <v>0</v>
      </c>
    </row>
    <row r="3" spans="1:37" ht="14" x14ac:dyDescent="0.3">
      <c r="B3" s="2" t="s">
        <v>44</v>
      </c>
    </row>
    <row r="4" spans="1:37" s="3" customFormat="1" ht="12.75" customHeight="1" x14ac:dyDescent="0.25">
      <c r="B4" s="4"/>
      <c r="D4" s="5"/>
    </row>
    <row r="5" spans="1:37" s="3" customFormat="1" ht="16.5" customHeight="1" x14ac:dyDescent="0.25"/>
    <row r="6" spans="1:37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V6" s="3"/>
      <c r="W6" s="3"/>
    </row>
    <row r="7" spans="1:37" ht="15" thickBot="1" x14ac:dyDescent="0.3">
      <c r="A7" s="7"/>
      <c r="B7" s="142"/>
      <c r="C7" s="143"/>
      <c r="D7" s="147" t="s">
        <v>2</v>
      </c>
      <c r="E7" s="148"/>
      <c r="F7" s="148"/>
      <c r="G7" s="149"/>
      <c r="H7" s="147" t="s">
        <v>3</v>
      </c>
      <c r="I7" s="148"/>
      <c r="J7" s="148"/>
      <c r="K7" s="149"/>
      <c r="L7" s="147" t="s">
        <v>40</v>
      </c>
      <c r="M7" s="150"/>
      <c r="N7" s="150"/>
      <c r="O7" s="151"/>
      <c r="P7" s="155" t="s">
        <v>66</v>
      </c>
      <c r="Q7" s="156"/>
      <c r="R7" s="156"/>
      <c r="S7" s="157"/>
      <c r="T7" s="100"/>
      <c r="U7" s="100"/>
      <c r="V7" s="3"/>
      <c r="W7" s="142"/>
      <c r="X7" s="143"/>
      <c r="Y7" s="147" t="s">
        <v>70</v>
      </c>
      <c r="Z7" s="150"/>
      <c r="AA7" s="151"/>
      <c r="AB7" s="147" t="s">
        <v>71</v>
      </c>
      <c r="AC7" s="150"/>
      <c r="AD7" s="151"/>
      <c r="AE7" s="147" t="s">
        <v>72</v>
      </c>
      <c r="AF7" s="150"/>
      <c r="AG7" s="151"/>
      <c r="AH7" s="147" t="s">
        <v>73</v>
      </c>
      <c r="AI7" s="150"/>
      <c r="AJ7" s="151"/>
    </row>
    <row r="8" spans="1:37" ht="23.5" thickBot="1" x14ac:dyDescent="0.3">
      <c r="A8" s="7"/>
      <c r="B8" s="86" t="s">
        <v>4</v>
      </c>
      <c r="C8" s="86" t="s">
        <v>5</v>
      </c>
      <c r="D8" s="97" t="s">
        <v>45</v>
      </c>
      <c r="E8" s="98" t="s">
        <v>46</v>
      </c>
      <c r="F8" s="98" t="s">
        <v>47</v>
      </c>
      <c r="G8" s="87" t="s">
        <v>6</v>
      </c>
      <c r="H8" s="97" t="s">
        <v>45</v>
      </c>
      <c r="I8" s="98" t="s">
        <v>46</v>
      </c>
      <c r="J8" s="98" t="s">
        <v>47</v>
      </c>
      <c r="K8" s="87" t="s">
        <v>7</v>
      </c>
      <c r="L8" s="97" t="s">
        <v>45</v>
      </c>
      <c r="M8" s="98" t="s">
        <v>46</v>
      </c>
      <c r="N8" s="98" t="s">
        <v>47</v>
      </c>
      <c r="O8" s="87" t="s">
        <v>39</v>
      </c>
      <c r="P8" s="97" t="s">
        <v>45</v>
      </c>
      <c r="Q8" s="98" t="s">
        <v>46</v>
      </c>
      <c r="R8" s="98" t="s">
        <v>47</v>
      </c>
      <c r="S8" s="87" t="s">
        <v>63</v>
      </c>
      <c r="T8" s="88" t="s">
        <v>68</v>
      </c>
      <c r="U8" s="88" t="s">
        <v>69</v>
      </c>
      <c r="V8" s="3"/>
      <c r="W8" s="86" t="s">
        <v>4</v>
      </c>
      <c r="X8" s="86" t="s">
        <v>5</v>
      </c>
      <c r="Y8" s="97" t="s">
        <v>45</v>
      </c>
      <c r="Z8" s="98" t="s">
        <v>46</v>
      </c>
      <c r="AA8" s="87" t="s">
        <v>47</v>
      </c>
      <c r="AB8" s="97" t="s">
        <v>45</v>
      </c>
      <c r="AC8" s="98" t="s">
        <v>46</v>
      </c>
      <c r="AD8" s="87" t="s">
        <v>47</v>
      </c>
      <c r="AE8" s="97" t="s">
        <v>45</v>
      </c>
      <c r="AF8" s="98" t="s">
        <v>46</v>
      </c>
      <c r="AG8" s="87" t="s">
        <v>47</v>
      </c>
      <c r="AH8" s="97" t="s">
        <v>45</v>
      </c>
      <c r="AI8" s="98" t="s">
        <v>46</v>
      </c>
      <c r="AJ8" s="87" t="s">
        <v>47</v>
      </c>
    </row>
    <row r="9" spans="1:37" ht="12.5" x14ac:dyDescent="0.25">
      <c r="A9" s="7"/>
      <c r="B9" s="8">
        <v>2013</v>
      </c>
      <c r="C9" s="11" t="s">
        <v>14</v>
      </c>
      <c r="D9" s="61">
        <v>3597055</v>
      </c>
      <c r="E9" s="62">
        <v>12866</v>
      </c>
      <c r="F9" s="62">
        <v>148015</v>
      </c>
      <c r="G9" s="63">
        <f t="shared" ref="G9:G27" si="0">SUM(D9:F9)</f>
        <v>3757936</v>
      </c>
      <c r="H9" s="64">
        <v>4222888</v>
      </c>
      <c r="I9" s="62">
        <v>1043525</v>
      </c>
      <c r="J9" s="62">
        <v>1690</v>
      </c>
      <c r="K9" s="63">
        <f t="shared" ref="K9:K27" si="1">SUM(H9:J9)</f>
        <v>5268103</v>
      </c>
      <c r="L9" s="62"/>
      <c r="M9" s="62"/>
      <c r="N9" s="62"/>
      <c r="O9" s="63">
        <f>SUM(L9:N9)</f>
        <v>0</v>
      </c>
      <c r="P9" s="117"/>
      <c r="Q9" s="118"/>
      <c r="R9" s="118"/>
      <c r="S9" s="59">
        <f t="shared" ref="S9:S72" si="2">SUM(P9:R9)</f>
        <v>0</v>
      </c>
      <c r="T9" s="46">
        <f t="shared" ref="T9:T72" si="3">+G9+K9+O9+S9</f>
        <v>9026039</v>
      </c>
      <c r="U9" s="46">
        <f t="shared" ref="U9:U72" si="4">+K9+O9+S9</f>
        <v>5268103</v>
      </c>
      <c r="V9" s="24"/>
      <c r="W9" s="8">
        <v>2013</v>
      </c>
      <c r="X9" s="11" t="s">
        <v>14</v>
      </c>
      <c r="Y9" s="69">
        <f>+D9+H9+L9</f>
        <v>7819943</v>
      </c>
      <c r="Z9" s="70">
        <f>+E9+I9+M9</f>
        <v>1056391</v>
      </c>
      <c r="AA9" s="71">
        <f>+F9+J9+N9</f>
        <v>149705</v>
      </c>
      <c r="AB9" s="66">
        <v>44.638788864339084</v>
      </c>
      <c r="AC9" s="78">
        <v>6.0302248759598411</v>
      </c>
      <c r="AD9" s="79">
        <v>0.85456503799783223</v>
      </c>
      <c r="AE9" s="58">
        <f>+H9+L9</f>
        <v>4222888</v>
      </c>
      <c r="AF9" s="58">
        <f>+I9+M9</f>
        <v>1043525</v>
      </c>
      <c r="AG9" s="58">
        <f>+J9+N9</f>
        <v>1690</v>
      </c>
      <c r="AH9" s="66">
        <v>24.105624021780098</v>
      </c>
      <c r="AI9" s="78">
        <v>5.9567815455508359</v>
      </c>
      <c r="AJ9" s="79">
        <v>9.6470720030482383E-3</v>
      </c>
      <c r="AK9" s="37"/>
    </row>
    <row r="10" spans="1:37" ht="12.5" x14ac:dyDescent="0.25">
      <c r="A10" s="7"/>
      <c r="B10" s="11"/>
      <c r="C10" s="11" t="s">
        <v>15</v>
      </c>
      <c r="D10" s="61">
        <v>3584979</v>
      </c>
      <c r="E10" s="62">
        <v>12815</v>
      </c>
      <c r="F10" s="62">
        <v>150523</v>
      </c>
      <c r="G10" s="63">
        <f t="shared" si="0"/>
        <v>3748317</v>
      </c>
      <c r="H10" s="64">
        <v>4312309</v>
      </c>
      <c r="I10" s="62">
        <v>1056890</v>
      </c>
      <c r="J10" s="62">
        <v>1719</v>
      </c>
      <c r="K10" s="63">
        <f t="shared" si="1"/>
        <v>5370918</v>
      </c>
      <c r="L10" s="62"/>
      <c r="M10" s="62"/>
      <c r="N10" s="62"/>
      <c r="O10" s="63">
        <f t="shared" ref="O10:O42" si="5">SUM(L10:N10)</f>
        <v>0</v>
      </c>
      <c r="P10" s="119"/>
      <c r="Q10" s="113"/>
      <c r="R10" s="113"/>
      <c r="S10" s="63">
        <f t="shared" si="2"/>
        <v>0</v>
      </c>
      <c r="T10" s="46">
        <f t="shared" si="3"/>
        <v>9119235</v>
      </c>
      <c r="U10" s="46">
        <f t="shared" si="4"/>
        <v>5370918</v>
      </c>
      <c r="V10" s="24"/>
      <c r="W10" s="11"/>
      <c r="X10" s="11" t="s">
        <v>15</v>
      </c>
      <c r="Y10" s="72">
        <f t="shared" ref="Y10:Y27" si="6">+D10+H10+L10</f>
        <v>7897288</v>
      </c>
      <c r="Z10" s="73">
        <f t="shared" ref="Z10:Z27" si="7">+E10+I10+M10</f>
        <v>1069705</v>
      </c>
      <c r="AA10" s="74">
        <f t="shared" ref="AA10:AA42" si="8">+F10+J10+N10</f>
        <v>152242</v>
      </c>
      <c r="AB10" s="67">
        <v>45.047259537219993</v>
      </c>
      <c r="AC10" s="80">
        <v>6.1017502164365682</v>
      </c>
      <c r="AD10" s="81">
        <v>0.86841012844731591</v>
      </c>
      <c r="AE10" s="62">
        <f t="shared" ref="AE10:AE27" si="9">+H10+L10</f>
        <v>4312309</v>
      </c>
      <c r="AF10" s="62">
        <f t="shared" ref="AF10:AF27" si="10">+I10+M10</f>
        <v>1056890</v>
      </c>
      <c r="AG10" s="62">
        <f t="shared" ref="AG10:AG42" si="11">+J10+N10</f>
        <v>1719</v>
      </c>
      <c r="AH10" s="67">
        <v>24.598026908438644</v>
      </c>
      <c r="AI10" s="80">
        <v>6.0286516247466775</v>
      </c>
      <c r="AJ10" s="81">
        <v>9.8054217022959227E-3</v>
      </c>
      <c r="AK10" s="37"/>
    </row>
    <row r="11" spans="1:37" ht="12.5" x14ac:dyDescent="0.25">
      <c r="A11" s="7"/>
      <c r="B11" s="10"/>
      <c r="C11" s="11" t="s">
        <v>16</v>
      </c>
      <c r="D11" s="61">
        <v>3620557</v>
      </c>
      <c r="E11" s="62">
        <v>10973</v>
      </c>
      <c r="F11" s="62">
        <v>155368</v>
      </c>
      <c r="G11" s="63">
        <f t="shared" si="0"/>
        <v>3786898</v>
      </c>
      <c r="H11" s="64">
        <v>4410495</v>
      </c>
      <c r="I11" s="62">
        <v>1057105</v>
      </c>
      <c r="J11" s="62">
        <v>1774</v>
      </c>
      <c r="K11" s="63">
        <f t="shared" si="1"/>
        <v>5469374</v>
      </c>
      <c r="L11" s="62"/>
      <c r="M11" s="62"/>
      <c r="N11" s="62"/>
      <c r="O11" s="63">
        <f t="shared" si="5"/>
        <v>0</v>
      </c>
      <c r="P11" s="119"/>
      <c r="Q11" s="113"/>
      <c r="R11" s="113"/>
      <c r="S11" s="63">
        <f t="shared" si="2"/>
        <v>0</v>
      </c>
      <c r="T11" s="46">
        <f t="shared" si="3"/>
        <v>9256272</v>
      </c>
      <c r="U11" s="46">
        <f t="shared" si="4"/>
        <v>5469374</v>
      </c>
      <c r="V11" s="24"/>
      <c r="W11" s="10"/>
      <c r="X11" s="11" t="s">
        <v>16</v>
      </c>
      <c r="Y11" s="72">
        <f t="shared" si="6"/>
        <v>8031052</v>
      </c>
      <c r="Z11" s="73">
        <f t="shared" si="7"/>
        <v>1068078</v>
      </c>
      <c r="AA11" s="74">
        <f t="shared" si="8"/>
        <v>157142</v>
      </c>
      <c r="AB11" s="67">
        <v>45.776718249215691</v>
      </c>
      <c r="AC11" s="80">
        <v>6.0880076077437666</v>
      </c>
      <c r="AD11" s="81">
        <v>0.89570395747882747</v>
      </c>
      <c r="AE11" s="62">
        <f t="shared" si="9"/>
        <v>4410495</v>
      </c>
      <c r="AF11" s="62">
        <f t="shared" si="10"/>
        <v>1057105</v>
      </c>
      <c r="AG11" s="62">
        <f t="shared" si="11"/>
        <v>1774</v>
      </c>
      <c r="AH11" s="67">
        <v>25.139668745087761</v>
      </c>
      <c r="AI11" s="80">
        <v>6.0254618877871984</v>
      </c>
      <c r="AJ11" s="81">
        <v>1.0111738558548572E-2</v>
      </c>
      <c r="AK11" s="37"/>
    </row>
    <row r="12" spans="1:37" ht="12.5" x14ac:dyDescent="0.25">
      <c r="A12" s="7"/>
      <c r="B12" s="10"/>
      <c r="C12" s="11" t="s">
        <v>17</v>
      </c>
      <c r="D12" s="61">
        <v>3672674</v>
      </c>
      <c r="E12" s="62">
        <v>12402</v>
      </c>
      <c r="F12" s="62">
        <v>155494</v>
      </c>
      <c r="G12" s="63">
        <f t="shared" si="0"/>
        <v>3840570</v>
      </c>
      <c r="H12" s="64">
        <v>4399238</v>
      </c>
      <c r="I12" s="62">
        <v>1046507</v>
      </c>
      <c r="J12" s="62">
        <v>1920</v>
      </c>
      <c r="K12" s="63">
        <f t="shared" si="1"/>
        <v>5447665</v>
      </c>
      <c r="L12" s="62"/>
      <c r="M12" s="62"/>
      <c r="N12" s="62"/>
      <c r="O12" s="63">
        <f t="shared" si="5"/>
        <v>0</v>
      </c>
      <c r="P12" s="119"/>
      <c r="Q12" s="113"/>
      <c r="R12" s="113"/>
      <c r="S12" s="63">
        <f t="shared" si="2"/>
        <v>0</v>
      </c>
      <c r="T12" s="46">
        <f t="shared" si="3"/>
        <v>9288235</v>
      </c>
      <c r="U12" s="46">
        <f t="shared" si="4"/>
        <v>5447665</v>
      </c>
      <c r="V12" s="24"/>
      <c r="W12" s="10"/>
      <c r="X12" s="11" t="s">
        <v>17</v>
      </c>
      <c r="Y12" s="72">
        <f t="shared" si="6"/>
        <v>8071912</v>
      </c>
      <c r="Z12" s="73">
        <f t="shared" si="7"/>
        <v>1058909</v>
      </c>
      <c r="AA12" s="74">
        <f t="shared" si="8"/>
        <v>157414</v>
      </c>
      <c r="AB12" s="67">
        <v>45.975947231886835</v>
      </c>
      <c r="AC12" s="80">
        <v>6.031327436098171</v>
      </c>
      <c r="AD12" s="81">
        <v>0.89659770294327223</v>
      </c>
      <c r="AE12" s="62">
        <f t="shared" si="9"/>
        <v>4399238</v>
      </c>
      <c r="AF12" s="62">
        <f t="shared" si="10"/>
        <v>1046507</v>
      </c>
      <c r="AG12" s="62">
        <f t="shared" si="11"/>
        <v>1920</v>
      </c>
      <c r="AH12" s="67">
        <v>25.057153020066547</v>
      </c>
      <c r="AI12" s="80">
        <v>5.9606881999952677</v>
      </c>
      <c r="AJ12" s="81">
        <v>1.0935924312012164E-2</v>
      </c>
      <c r="AK12" s="37"/>
    </row>
    <row r="13" spans="1:37" ht="12.5" x14ac:dyDescent="0.25">
      <c r="A13" s="7"/>
      <c r="B13" s="11"/>
      <c r="C13" s="11" t="s">
        <v>18</v>
      </c>
      <c r="D13" s="61">
        <v>3548172</v>
      </c>
      <c r="E13" s="62">
        <v>11989</v>
      </c>
      <c r="F13" s="62">
        <v>158871</v>
      </c>
      <c r="G13" s="63">
        <f t="shared" si="0"/>
        <v>3719032</v>
      </c>
      <c r="H13" s="64">
        <v>4577322</v>
      </c>
      <c r="I13" s="62">
        <v>1035595</v>
      </c>
      <c r="J13" s="62">
        <v>2054</v>
      </c>
      <c r="K13" s="63">
        <f t="shared" si="1"/>
        <v>5614971</v>
      </c>
      <c r="L13" s="62"/>
      <c r="M13" s="62"/>
      <c r="N13" s="62"/>
      <c r="O13" s="63">
        <f t="shared" si="5"/>
        <v>0</v>
      </c>
      <c r="P13" s="119"/>
      <c r="Q13" s="113"/>
      <c r="R13" s="113"/>
      <c r="S13" s="63">
        <f t="shared" si="2"/>
        <v>0</v>
      </c>
      <c r="T13" s="46">
        <f t="shared" si="3"/>
        <v>9334003</v>
      </c>
      <c r="U13" s="46">
        <f t="shared" si="4"/>
        <v>5614971</v>
      </c>
      <c r="V13" s="24"/>
      <c r="W13" s="11"/>
      <c r="X13" s="11" t="s">
        <v>18</v>
      </c>
      <c r="Y13" s="72">
        <f t="shared" si="6"/>
        <v>8125494</v>
      </c>
      <c r="Z13" s="73">
        <f t="shared" si="7"/>
        <v>1047584</v>
      </c>
      <c r="AA13" s="74">
        <f t="shared" si="8"/>
        <v>160925</v>
      </c>
      <c r="AB13" s="67">
        <v>46.24729284214304</v>
      </c>
      <c r="AC13" s="80">
        <v>5.9624589009288025</v>
      </c>
      <c r="AD13" s="81">
        <v>0.91592530874084321</v>
      </c>
      <c r="AE13" s="62">
        <f t="shared" si="9"/>
        <v>4577322</v>
      </c>
      <c r="AF13" s="62">
        <f t="shared" si="10"/>
        <v>1035595</v>
      </c>
      <c r="AG13" s="62">
        <f t="shared" si="11"/>
        <v>2054</v>
      </c>
      <c r="AH13" s="67">
        <v>26.052416132087952</v>
      </c>
      <c r="AI13" s="80">
        <v>5.8942219674101199</v>
      </c>
      <c r="AJ13" s="81">
        <v>1.1690604841719385E-2</v>
      </c>
      <c r="AK13" s="37"/>
    </row>
    <row r="14" spans="1:37" ht="12.5" x14ac:dyDescent="0.25">
      <c r="A14" s="7"/>
      <c r="B14" s="10"/>
      <c r="C14" s="11" t="s">
        <v>19</v>
      </c>
      <c r="D14" s="61">
        <v>3535141</v>
      </c>
      <c r="E14" s="62">
        <v>11878</v>
      </c>
      <c r="F14" s="62">
        <v>158473</v>
      </c>
      <c r="G14" s="63">
        <f t="shared" si="0"/>
        <v>3705492</v>
      </c>
      <c r="H14" s="64">
        <v>4654067</v>
      </c>
      <c r="I14" s="62">
        <v>1023378</v>
      </c>
      <c r="J14" s="62">
        <v>2049</v>
      </c>
      <c r="K14" s="63">
        <f t="shared" si="1"/>
        <v>5679494</v>
      </c>
      <c r="L14" s="62"/>
      <c r="M14" s="62"/>
      <c r="N14" s="62"/>
      <c r="O14" s="63">
        <f t="shared" si="5"/>
        <v>0</v>
      </c>
      <c r="P14" s="119"/>
      <c r="Q14" s="113"/>
      <c r="R14" s="113"/>
      <c r="S14" s="63">
        <f t="shared" si="2"/>
        <v>0</v>
      </c>
      <c r="T14" s="46">
        <f t="shared" si="3"/>
        <v>9384986</v>
      </c>
      <c r="U14" s="46">
        <f t="shared" si="4"/>
        <v>5679494</v>
      </c>
      <c r="V14" s="24"/>
      <c r="W14" s="10"/>
      <c r="X14" s="11" t="s">
        <v>19</v>
      </c>
      <c r="Y14" s="72">
        <f t="shared" si="6"/>
        <v>8189208</v>
      </c>
      <c r="Z14" s="73">
        <f t="shared" si="7"/>
        <v>1035256</v>
      </c>
      <c r="AA14" s="74">
        <f t="shared" si="8"/>
        <v>160522</v>
      </c>
      <c r="AB14" s="67">
        <v>46.575867297089708</v>
      </c>
      <c r="AC14" s="80">
        <v>5.8879864908201016</v>
      </c>
      <c r="AD14" s="81">
        <v>0.91296391180483316</v>
      </c>
      <c r="AE14" s="62">
        <f t="shared" si="9"/>
        <v>4654067</v>
      </c>
      <c r="AF14" s="62">
        <f t="shared" si="10"/>
        <v>1023378</v>
      </c>
      <c r="AG14" s="62">
        <f t="shared" si="11"/>
        <v>2049</v>
      </c>
      <c r="AH14" s="67">
        <v>26.469862162954517</v>
      </c>
      <c r="AI14" s="80">
        <v>5.820430733077127</v>
      </c>
      <c r="AJ14" s="81">
        <v>1.1653624146771803E-2</v>
      </c>
      <c r="AK14" s="37"/>
    </row>
    <row r="15" spans="1:37" ht="12.5" x14ac:dyDescent="0.25">
      <c r="A15" s="7"/>
      <c r="B15" s="10"/>
      <c r="C15" s="11" t="s">
        <v>20</v>
      </c>
      <c r="D15" s="61">
        <v>3507110</v>
      </c>
      <c r="E15" s="62">
        <v>11397</v>
      </c>
      <c r="F15" s="62">
        <v>154692</v>
      </c>
      <c r="G15" s="63">
        <f t="shared" si="0"/>
        <v>3673199</v>
      </c>
      <c r="H15" s="64">
        <v>4640825</v>
      </c>
      <c r="I15" s="62">
        <v>1002953</v>
      </c>
      <c r="J15" s="62">
        <v>2000</v>
      </c>
      <c r="K15" s="63">
        <f t="shared" si="1"/>
        <v>5645778</v>
      </c>
      <c r="L15" s="62"/>
      <c r="M15" s="62"/>
      <c r="N15" s="62"/>
      <c r="O15" s="63">
        <f t="shared" si="5"/>
        <v>0</v>
      </c>
      <c r="P15" s="119"/>
      <c r="Q15" s="113"/>
      <c r="R15" s="113"/>
      <c r="S15" s="63">
        <f t="shared" si="2"/>
        <v>0</v>
      </c>
      <c r="T15" s="46">
        <f t="shared" si="3"/>
        <v>9318977</v>
      </c>
      <c r="U15" s="46">
        <f t="shared" si="4"/>
        <v>5645778</v>
      </c>
      <c r="V15" s="24"/>
      <c r="W15" s="10"/>
      <c r="X15" s="11" t="s">
        <v>20</v>
      </c>
      <c r="Y15" s="72">
        <f t="shared" si="6"/>
        <v>8147935</v>
      </c>
      <c r="Z15" s="73">
        <f t="shared" si="7"/>
        <v>1014350</v>
      </c>
      <c r="AA15" s="74">
        <f t="shared" si="8"/>
        <v>156692</v>
      </c>
      <c r="AB15" s="67">
        <v>46.307287592217619</v>
      </c>
      <c r="AC15" s="80">
        <v>5.7648713654644945</v>
      </c>
      <c r="AD15" s="81">
        <v>0.89053011682098149</v>
      </c>
      <c r="AE15" s="62">
        <f t="shared" si="9"/>
        <v>4640825</v>
      </c>
      <c r="AF15" s="62">
        <f t="shared" si="10"/>
        <v>1002953</v>
      </c>
      <c r="AG15" s="62">
        <f t="shared" si="11"/>
        <v>2000</v>
      </c>
      <c r="AH15" s="67">
        <v>26.375273973117526</v>
      </c>
      <c r="AI15" s="80">
        <v>5.7000986154746496</v>
      </c>
      <c r="AJ15" s="81">
        <v>1.1366631567929204E-2</v>
      </c>
      <c r="AK15" s="37"/>
    </row>
    <row r="16" spans="1:37" ht="12.5" x14ac:dyDescent="0.25">
      <c r="A16" s="7"/>
      <c r="B16" s="11"/>
      <c r="C16" s="11" t="s">
        <v>21</v>
      </c>
      <c r="D16" s="61">
        <v>3296568</v>
      </c>
      <c r="E16" s="62">
        <v>10047</v>
      </c>
      <c r="F16" s="62">
        <v>168003</v>
      </c>
      <c r="G16" s="63">
        <f t="shared" si="0"/>
        <v>3474618</v>
      </c>
      <c r="H16" s="64">
        <v>4925271</v>
      </c>
      <c r="I16" s="62">
        <v>948985</v>
      </c>
      <c r="J16" s="62">
        <v>2291</v>
      </c>
      <c r="K16" s="63">
        <f t="shared" si="1"/>
        <v>5876547</v>
      </c>
      <c r="L16" s="62"/>
      <c r="M16" s="62"/>
      <c r="N16" s="62"/>
      <c r="O16" s="63">
        <f t="shared" si="5"/>
        <v>0</v>
      </c>
      <c r="P16" s="119"/>
      <c r="Q16" s="113"/>
      <c r="R16" s="113"/>
      <c r="S16" s="63">
        <f t="shared" si="2"/>
        <v>0</v>
      </c>
      <c r="T16" s="46">
        <f t="shared" si="3"/>
        <v>9351165</v>
      </c>
      <c r="U16" s="46">
        <f t="shared" si="4"/>
        <v>5876547</v>
      </c>
      <c r="V16" s="24"/>
      <c r="W16" s="11"/>
      <c r="X16" s="11" t="s">
        <v>21</v>
      </c>
      <c r="Y16" s="72">
        <f t="shared" si="6"/>
        <v>8221839</v>
      </c>
      <c r="Z16" s="73">
        <f t="shared" si="7"/>
        <v>959032</v>
      </c>
      <c r="AA16" s="74">
        <f t="shared" si="8"/>
        <v>170294</v>
      </c>
      <c r="AB16" s="67">
        <v>46.693209459813723</v>
      </c>
      <c r="AC16" s="80">
        <v>5.4465043714264016</v>
      </c>
      <c r="AD16" s="81">
        <v>0.96712832880205002</v>
      </c>
      <c r="AE16" s="62">
        <f t="shared" si="9"/>
        <v>4925271</v>
      </c>
      <c r="AF16" s="62">
        <f t="shared" si="10"/>
        <v>948985</v>
      </c>
      <c r="AG16" s="62">
        <f t="shared" si="11"/>
        <v>2291</v>
      </c>
      <c r="AH16" s="67">
        <v>27.971444156148788</v>
      </c>
      <c r="AI16" s="80">
        <v>5.3894457650193983</v>
      </c>
      <c r="AJ16" s="81">
        <v>1.3010975144664502E-2</v>
      </c>
      <c r="AK16" s="37"/>
    </row>
    <row r="17" spans="1:37" ht="12.5" x14ac:dyDescent="0.25">
      <c r="A17" s="7"/>
      <c r="B17" s="10"/>
      <c r="C17" s="11" t="s">
        <v>22</v>
      </c>
      <c r="D17" s="61">
        <v>3310046</v>
      </c>
      <c r="E17" s="62">
        <v>10094</v>
      </c>
      <c r="F17" s="62">
        <v>168016</v>
      </c>
      <c r="G17" s="63">
        <f t="shared" si="0"/>
        <v>3488156</v>
      </c>
      <c r="H17" s="64">
        <v>4968302</v>
      </c>
      <c r="I17" s="62">
        <v>909766</v>
      </c>
      <c r="J17" s="62">
        <v>2292</v>
      </c>
      <c r="K17" s="63">
        <f t="shared" si="1"/>
        <v>5880360</v>
      </c>
      <c r="L17" s="62"/>
      <c r="M17" s="62"/>
      <c r="N17" s="62"/>
      <c r="O17" s="63">
        <f t="shared" si="5"/>
        <v>0</v>
      </c>
      <c r="P17" s="119"/>
      <c r="Q17" s="113"/>
      <c r="R17" s="113"/>
      <c r="S17" s="63">
        <f t="shared" si="2"/>
        <v>0</v>
      </c>
      <c r="T17" s="46">
        <f t="shared" si="3"/>
        <v>9368516</v>
      </c>
      <c r="U17" s="46">
        <f t="shared" si="4"/>
        <v>5880360</v>
      </c>
      <c r="V17" s="24"/>
      <c r="W17" s="10"/>
      <c r="X17" s="11" t="s">
        <v>22</v>
      </c>
      <c r="Y17" s="72">
        <f t="shared" si="6"/>
        <v>8278348</v>
      </c>
      <c r="Z17" s="73">
        <f t="shared" si="7"/>
        <v>919860</v>
      </c>
      <c r="AA17" s="74">
        <f t="shared" si="8"/>
        <v>170308</v>
      </c>
      <c r="AB17" s="67">
        <v>46.979851406502284</v>
      </c>
      <c r="AC17" s="80">
        <v>5.2202306685808804</v>
      </c>
      <c r="AD17" s="81">
        <v>0.96650255985114319</v>
      </c>
      <c r="AE17" s="62">
        <f t="shared" si="9"/>
        <v>4968302</v>
      </c>
      <c r="AF17" s="62">
        <f t="shared" si="10"/>
        <v>909766</v>
      </c>
      <c r="AG17" s="62">
        <f t="shared" si="11"/>
        <v>2292</v>
      </c>
      <c r="AH17" s="67">
        <v>28.195249789285025</v>
      </c>
      <c r="AI17" s="80">
        <v>5.1629469423957479</v>
      </c>
      <c r="AJ17" s="81">
        <v>1.3007162712138127E-2</v>
      </c>
      <c r="AK17" s="37"/>
    </row>
    <row r="18" spans="1:37" ht="13" thickBot="1" x14ac:dyDescent="0.3">
      <c r="A18" s="7"/>
      <c r="B18" s="14"/>
      <c r="C18" s="15" t="s">
        <v>23</v>
      </c>
      <c r="D18" s="53">
        <v>3263148</v>
      </c>
      <c r="E18" s="54">
        <v>9232</v>
      </c>
      <c r="F18" s="54">
        <v>172482</v>
      </c>
      <c r="G18" s="55">
        <f t="shared" si="0"/>
        <v>3444862</v>
      </c>
      <c r="H18" s="56">
        <v>5481834</v>
      </c>
      <c r="I18" s="54">
        <v>881843</v>
      </c>
      <c r="J18" s="54">
        <v>2443</v>
      </c>
      <c r="K18" s="55">
        <f t="shared" si="1"/>
        <v>6366120</v>
      </c>
      <c r="L18" s="54"/>
      <c r="M18" s="54"/>
      <c r="N18" s="54"/>
      <c r="O18" s="55">
        <f t="shared" si="5"/>
        <v>0</v>
      </c>
      <c r="P18" s="120"/>
      <c r="Q18" s="121"/>
      <c r="R18" s="121"/>
      <c r="S18" s="55">
        <f t="shared" si="2"/>
        <v>0</v>
      </c>
      <c r="T18" s="43">
        <f t="shared" si="3"/>
        <v>9810982</v>
      </c>
      <c r="U18" s="43">
        <f t="shared" si="4"/>
        <v>6366120</v>
      </c>
      <c r="V18" s="24"/>
      <c r="W18" s="14"/>
      <c r="X18" s="15" t="s">
        <v>23</v>
      </c>
      <c r="Y18" s="75">
        <f t="shared" si="6"/>
        <v>8744982</v>
      </c>
      <c r="Z18" s="76">
        <f t="shared" si="7"/>
        <v>891075</v>
      </c>
      <c r="AA18" s="77">
        <f t="shared" si="8"/>
        <v>174925</v>
      </c>
      <c r="AB18" s="68">
        <v>49.591850292755517</v>
      </c>
      <c r="AC18" s="82">
        <v>5.0531902752478075</v>
      </c>
      <c r="AD18" s="83">
        <v>0.99198081968153373</v>
      </c>
      <c r="AE18" s="54">
        <f t="shared" si="9"/>
        <v>5481834</v>
      </c>
      <c r="AF18" s="54">
        <f t="shared" si="10"/>
        <v>881843</v>
      </c>
      <c r="AG18" s="54">
        <f t="shared" si="11"/>
        <v>2443</v>
      </c>
      <c r="AH18" s="68">
        <v>31.086889722327289</v>
      </c>
      <c r="AI18" s="82">
        <v>5.0008365983731471</v>
      </c>
      <c r="AJ18" s="83">
        <v>1.3853989666897167E-2</v>
      </c>
      <c r="AK18" s="37"/>
    </row>
    <row r="19" spans="1:37" ht="12.5" x14ac:dyDescent="0.25">
      <c r="A19" s="7"/>
      <c r="B19" s="8">
        <v>2014</v>
      </c>
      <c r="C19" s="8" t="s">
        <v>12</v>
      </c>
      <c r="D19" s="57">
        <v>3161394</v>
      </c>
      <c r="E19" s="58">
        <v>8334</v>
      </c>
      <c r="F19" s="58">
        <v>174529</v>
      </c>
      <c r="G19" s="59">
        <f t="shared" si="0"/>
        <v>3344257</v>
      </c>
      <c r="H19" s="60">
        <v>5588283</v>
      </c>
      <c r="I19" s="58">
        <v>890507</v>
      </c>
      <c r="J19" s="58">
        <v>157446</v>
      </c>
      <c r="K19" s="59">
        <f t="shared" si="1"/>
        <v>6636236</v>
      </c>
      <c r="L19" s="58">
        <v>6485</v>
      </c>
      <c r="M19" s="58"/>
      <c r="N19" s="58"/>
      <c r="O19" s="59">
        <f t="shared" si="5"/>
        <v>6485</v>
      </c>
      <c r="P19" s="117"/>
      <c r="Q19" s="118"/>
      <c r="R19" s="118"/>
      <c r="S19" s="59">
        <f t="shared" si="2"/>
        <v>0</v>
      </c>
      <c r="T19" s="49">
        <f t="shared" si="3"/>
        <v>9986978</v>
      </c>
      <c r="U19" s="49">
        <f t="shared" si="4"/>
        <v>6642721</v>
      </c>
      <c r="V19" s="24"/>
      <c r="W19" s="8">
        <v>2014</v>
      </c>
      <c r="X19" s="8" t="s">
        <v>12</v>
      </c>
      <c r="Y19" s="69">
        <f t="shared" si="6"/>
        <v>8756162</v>
      </c>
      <c r="Z19" s="70">
        <f t="shared" si="7"/>
        <v>898841</v>
      </c>
      <c r="AA19" s="71">
        <f t="shared" si="8"/>
        <v>331975</v>
      </c>
      <c r="AB19" s="66">
        <v>49.619095533328384</v>
      </c>
      <c r="AC19" s="78">
        <v>5.0935189924846549</v>
      </c>
      <c r="AD19" s="79">
        <v>1.8812236730746519</v>
      </c>
      <c r="AE19" s="58">
        <f t="shared" si="9"/>
        <v>5594768</v>
      </c>
      <c r="AF19" s="58">
        <f t="shared" si="10"/>
        <v>890507</v>
      </c>
      <c r="AG19" s="58">
        <f t="shared" si="11"/>
        <v>157446</v>
      </c>
      <c r="AH19" s="66">
        <v>31.704224736683557</v>
      </c>
      <c r="AI19" s="78">
        <v>5.046292188986186</v>
      </c>
      <c r="AJ19" s="79">
        <v>0.89220917970001246</v>
      </c>
      <c r="AK19" s="37"/>
    </row>
    <row r="20" spans="1:37" ht="12.5" x14ac:dyDescent="0.25">
      <c r="A20" s="7"/>
      <c r="B20" s="10"/>
      <c r="C20" s="11" t="s">
        <v>13</v>
      </c>
      <c r="D20" s="61">
        <v>3028244</v>
      </c>
      <c r="E20" s="62">
        <v>7273</v>
      </c>
      <c r="F20" s="62">
        <v>175273</v>
      </c>
      <c r="G20" s="63">
        <f t="shared" si="0"/>
        <v>3210790</v>
      </c>
      <c r="H20" s="64">
        <v>5652770</v>
      </c>
      <c r="I20" s="62">
        <v>863346</v>
      </c>
      <c r="J20" s="62">
        <v>158893</v>
      </c>
      <c r="K20" s="63">
        <f t="shared" si="1"/>
        <v>6675009</v>
      </c>
      <c r="L20" s="62">
        <v>8170</v>
      </c>
      <c r="M20" s="62"/>
      <c r="N20" s="62"/>
      <c r="O20" s="63">
        <f t="shared" si="5"/>
        <v>8170</v>
      </c>
      <c r="P20" s="119"/>
      <c r="Q20" s="113"/>
      <c r="R20" s="113"/>
      <c r="S20" s="63">
        <f t="shared" si="2"/>
        <v>0</v>
      </c>
      <c r="T20" s="46">
        <f t="shared" si="3"/>
        <v>9893969</v>
      </c>
      <c r="U20" s="46">
        <f t="shared" si="4"/>
        <v>6683179</v>
      </c>
      <c r="V20" s="24"/>
      <c r="W20" s="10"/>
      <c r="X20" s="11" t="s">
        <v>13</v>
      </c>
      <c r="Y20" s="72">
        <f t="shared" si="6"/>
        <v>8689184</v>
      </c>
      <c r="Z20" s="73">
        <f t="shared" si="7"/>
        <v>870619</v>
      </c>
      <c r="AA20" s="74">
        <f t="shared" si="8"/>
        <v>334166</v>
      </c>
      <c r="AB20" s="67">
        <v>49.203720513005692</v>
      </c>
      <c r="AC20" s="80">
        <v>4.9300019368116157</v>
      </c>
      <c r="AD20" s="81">
        <v>1.892261743904728</v>
      </c>
      <c r="AE20" s="62">
        <f t="shared" si="9"/>
        <v>5660940</v>
      </c>
      <c r="AF20" s="62">
        <f t="shared" si="10"/>
        <v>863346</v>
      </c>
      <c r="AG20" s="62">
        <f t="shared" si="11"/>
        <v>158893</v>
      </c>
      <c r="AH20" s="67">
        <v>32.055865038753282</v>
      </c>
      <c r="AI20" s="80">
        <v>4.8888175564036178</v>
      </c>
      <c r="AJ20" s="81">
        <v>0.89975385070370395</v>
      </c>
      <c r="AK20" s="37"/>
    </row>
    <row r="21" spans="1:37" ht="12.5" x14ac:dyDescent="0.25">
      <c r="A21" s="7"/>
      <c r="B21" s="10"/>
      <c r="C21" s="11" t="s">
        <v>14</v>
      </c>
      <c r="D21" s="61">
        <v>2959722</v>
      </c>
      <c r="E21" s="62">
        <v>9206</v>
      </c>
      <c r="F21" s="62">
        <v>181897</v>
      </c>
      <c r="G21" s="63">
        <f t="shared" si="0"/>
        <v>3150825</v>
      </c>
      <c r="H21" s="64">
        <v>6000090</v>
      </c>
      <c r="I21" s="62">
        <v>851910</v>
      </c>
      <c r="J21" s="62">
        <v>159653</v>
      </c>
      <c r="K21" s="63">
        <f t="shared" si="1"/>
        <v>7011653</v>
      </c>
      <c r="L21" s="62">
        <v>9829</v>
      </c>
      <c r="M21" s="62"/>
      <c r="N21" s="62"/>
      <c r="O21" s="63">
        <f t="shared" si="5"/>
        <v>9829</v>
      </c>
      <c r="P21" s="119"/>
      <c r="Q21" s="113"/>
      <c r="R21" s="113"/>
      <c r="S21" s="63">
        <f t="shared" si="2"/>
        <v>0</v>
      </c>
      <c r="T21" s="46">
        <f t="shared" si="3"/>
        <v>10172307</v>
      </c>
      <c r="U21" s="46">
        <f t="shared" si="4"/>
        <v>7021482</v>
      </c>
      <c r="V21" s="24"/>
      <c r="W21" s="10"/>
      <c r="X21" s="11" t="s">
        <v>14</v>
      </c>
      <c r="Y21" s="72">
        <f t="shared" si="6"/>
        <v>8969641</v>
      </c>
      <c r="Z21" s="73">
        <f t="shared" si="7"/>
        <v>861116</v>
      </c>
      <c r="AA21" s="74">
        <f t="shared" si="8"/>
        <v>341550</v>
      </c>
      <c r="AB21" s="67">
        <v>50.754918384508102</v>
      </c>
      <c r="AC21" s="80">
        <v>4.8726445461523014</v>
      </c>
      <c r="AD21" s="81">
        <v>1.9326684729331689</v>
      </c>
      <c r="AE21" s="62">
        <f t="shared" si="9"/>
        <v>6009919</v>
      </c>
      <c r="AF21" s="62">
        <f t="shared" si="10"/>
        <v>851910</v>
      </c>
      <c r="AG21" s="62">
        <f t="shared" si="11"/>
        <v>159653</v>
      </c>
      <c r="AH21" s="67">
        <v>34.007263874050757</v>
      </c>
      <c r="AI21" s="80">
        <v>4.8205521849699773</v>
      </c>
      <c r="AJ21" s="81">
        <v>0.90340014554003567</v>
      </c>
      <c r="AK21" s="37"/>
    </row>
    <row r="22" spans="1:37" ht="12.5" x14ac:dyDescent="0.25">
      <c r="A22" s="7"/>
      <c r="B22" s="11"/>
      <c r="C22" s="11" t="s">
        <v>15</v>
      </c>
      <c r="D22" s="61">
        <v>2664574</v>
      </c>
      <c r="E22" s="62">
        <v>7640</v>
      </c>
      <c r="F22" s="62">
        <v>181058</v>
      </c>
      <c r="G22" s="63">
        <f t="shared" si="0"/>
        <v>2853272</v>
      </c>
      <c r="H22" s="64">
        <v>6191270</v>
      </c>
      <c r="I22" s="62">
        <v>828849</v>
      </c>
      <c r="J22" s="62">
        <v>158886</v>
      </c>
      <c r="K22" s="63">
        <f t="shared" si="1"/>
        <v>7179005</v>
      </c>
      <c r="L22" s="62">
        <v>29536</v>
      </c>
      <c r="M22" s="62"/>
      <c r="N22" s="62"/>
      <c r="O22" s="63">
        <f t="shared" si="5"/>
        <v>29536</v>
      </c>
      <c r="P22" s="119"/>
      <c r="Q22" s="113"/>
      <c r="R22" s="113"/>
      <c r="S22" s="63">
        <f t="shared" si="2"/>
        <v>0</v>
      </c>
      <c r="T22" s="46">
        <f t="shared" si="3"/>
        <v>10061813</v>
      </c>
      <c r="U22" s="46">
        <f t="shared" si="4"/>
        <v>7208541</v>
      </c>
      <c r="V22" s="24"/>
      <c r="W22" s="11"/>
      <c r="X22" s="11" t="s">
        <v>15</v>
      </c>
      <c r="Y22" s="72">
        <f t="shared" si="6"/>
        <v>8885380</v>
      </c>
      <c r="Z22" s="73">
        <f t="shared" si="7"/>
        <v>836489</v>
      </c>
      <c r="AA22" s="74">
        <f t="shared" si="8"/>
        <v>339944</v>
      </c>
      <c r="AB22" s="67">
        <v>50.241596519370304</v>
      </c>
      <c r="AC22" s="80">
        <v>4.7298531780173212</v>
      </c>
      <c r="AD22" s="81">
        <v>1.9221833266760475</v>
      </c>
      <c r="AE22" s="62">
        <f t="shared" si="9"/>
        <v>6220806</v>
      </c>
      <c r="AF22" s="62">
        <f t="shared" si="10"/>
        <v>828849</v>
      </c>
      <c r="AG22" s="62">
        <f t="shared" si="11"/>
        <v>158886</v>
      </c>
      <c r="AH22" s="67">
        <v>35.174998151714149</v>
      </c>
      <c r="AI22" s="80">
        <v>4.6866534727252587</v>
      </c>
      <c r="AJ22" s="81">
        <v>0.89840685537103304</v>
      </c>
      <c r="AK22" s="37"/>
    </row>
    <row r="23" spans="1:37" ht="12.5" x14ac:dyDescent="0.25">
      <c r="A23" s="7"/>
      <c r="B23" s="10"/>
      <c r="C23" s="11" t="s">
        <v>16</v>
      </c>
      <c r="D23" s="61">
        <v>2607217</v>
      </c>
      <c r="E23" s="62">
        <v>8270</v>
      </c>
      <c r="F23" s="62">
        <v>179429</v>
      </c>
      <c r="G23" s="63">
        <f t="shared" si="0"/>
        <v>2794916</v>
      </c>
      <c r="H23" s="64">
        <v>6583844</v>
      </c>
      <c r="I23" s="62">
        <v>849331</v>
      </c>
      <c r="J23" s="62">
        <v>160064</v>
      </c>
      <c r="K23" s="63">
        <f t="shared" si="1"/>
        <v>7593239</v>
      </c>
      <c r="L23" s="62">
        <v>14407</v>
      </c>
      <c r="M23" s="62"/>
      <c r="N23" s="62"/>
      <c r="O23" s="63">
        <f t="shared" si="5"/>
        <v>14407</v>
      </c>
      <c r="P23" s="119"/>
      <c r="Q23" s="113"/>
      <c r="R23" s="113"/>
      <c r="S23" s="63">
        <f t="shared" si="2"/>
        <v>0</v>
      </c>
      <c r="T23" s="46">
        <f t="shared" si="3"/>
        <v>10402562</v>
      </c>
      <c r="U23" s="46">
        <f t="shared" si="4"/>
        <v>7607646</v>
      </c>
      <c r="V23" s="24"/>
      <c r="W23" s="10"/>
      <c r="X23" s="11" t="s">
        <v>16</v>
      </c>
      <c r="Y23" s="72">
        <f t="shared" si="6"/>
        <v>9205468</v>
      </c>
      <c r="Z23" s="73">
        <f t="shared" si="7"/>
        <v>857601</v>
      </c>
      <c r="AA23" s="74">
        <f t="shared" si="8"/>
        <v>339493</v>
      </c>
      <c r="AB23" s="67">
        <v>52.013715798877087</v>
      </c>
      <c r="AC23" s="80">
        <v>4.8457085161593945</v>
      </c>
      <c r="AD23" s="81">
        <v>1.9182395091382838</v>
      </c>
      <c r="AE23" s="62">
        <f t="shared" si="9"/>
        <v>6598251</v>
      </c>
      <c r="AF23" s="62">
        <f t="shared" si="10"/>
        <v>849331</v>
      </c>
      <c r="AG23" s="62">
        <f t="shared" si="11"/>
        <v>160064</v>
      </c>
      <c r="AH23" s="67">
        <v>37.282140602048315</v>
      </c>
      <c r="AI23" s="80">
        <v>4.7989804812939516</v>
      </c>
      <c r="AJ23" s="81">
        <v>0.9044106617535862</v>
      </c>
      <c r="AK23" s="37"/>
    </row>
    <row r="24" spans="1:37" ht="12.5" x14ac:dyDescent="0.25">
      <c r="A24" s="7"/>
      <c r="B24" s="10"/>
      <c r="C24" s="11" t="s">
        <v>17</v>
      </c>
      <c r="D24" s="61">
        <v>2418338</v>
      </c>
      <c r="E24" s="62">
        <v>6545</v>
      </c>
      <c r="F24" s="62">
        <v>178962</v>
      </c>
      <c r="G24" s="63">
        <f t="shared" si="0"/>
        <v>2603845</v>
      </c>
      <c r="H24" s="64">
        <v>6644281</v>
      </c>
      <c r="I24" s="62">
        <v>828433</v>
      </c>
      <c r="J24" s="62">
        <v>164814</v>
      </c>
      <c r="K24" s="63">
        <f t="shared" si="1"/>
        <v>7637528</v>
      </c>
      <c r="L24" s="62">
        <v>178424</v>
      </c>
      <c r="M24" s="62">
        <v>5958</v>
      </c>
      <c r="N24" s="62"/>
      <c r="O24" s="63">
        <f t="shared" si="5"/>
        <v>184382</v>
      </c>
      <c r="P24" s="119"/>
      <c r="Q24" s="113"/>
      <c r="R24" s="113"/>
      <c r="S24" s="63">
        <f t="shared" si="2"/>
        <v>0</v>
      </c>
      <c r="T24" s="46">
        <f t="shared" si="3"/>
        <v>10425755</v>
      </c>
      <c r="U24" s="46">
        <f t="shared" si="4"/>
        <v>7821910</v>
      </c>
      <c r="V24" s="24"/>
      <c r="W24" s="10"/>
      <c r="X24" s="11" t="s">
        <v>17</v>
      </c>
      <c r="Y24" s="72">
        <f t="shared" si="6"/>
        <v>9241043</v>
      </c>
      <c r="Z24" s="73">
        <f t="shared" si="7"/>
        <v>840936</v>
      </c>
      <c r="AA24" s="74">
        <f t="shared" si="8"/>
        <v>343776</v>
      </c>
      <c r="AB24" s="67">
        <v>52.17684440701381</v>
      </c>
      <c r="AC24" s="80">
        <v>4.7480989784655874</v>
      </c>
      <c r="AD24" s="81">
        <v>1.9410305593065176</v>
      </c>
      <c r="AE24" s="62">
        <f t="shared" si="9"/>
        <v>6822705</v>
      </c>
      <c r="AF24" s="62">
        <f t="shared" si="10"/>
        <v>834391</v>
      </c>
      <c r="AG24" s="62">
        <f t="shared" si="11"/>
        <v>164814</v>
      </c>
      <c r="AH24" s="67">
        <v>38.522406747804894</v>
      </c>
      <c r="AI24" s="80">
        <v>4.7111445517148507</v>
      </c>
      <c r="AJ24" s="81">
        <v>0.93057400924306644</v>
      </c>
      <c r="AK24" s="37"/>
    </row>
    <row r="25" spans="1:37" ht="12.5" x14ac:dyDescent="0.25">
      <c r="A25" s="7"/>
      <c r="B25" s="11"/>
      <c r="C25" s="11" t="s">
        <v>18</v>
      </c>
      <c r="D25" s="61">
        <v>2143658</v>
      </c>
      <c r="E25" s="62">
        <v>5420</v>
      </c>
      <c r="F25" s="62">
        <v>171011</v>
      </c>
      <c r="G25" s="63">
        <f t="shared" si="0"/>
        <v>2320089</v>
      </c>
      <c r="H25" s="64">
        <v>6619252</v>
      </c>
      <c r="I25" s="62">
        <v>788496</v>
      </c>
      <c r="J25" s="62">
        <v>165700</v>
      </c>
      <c r="K25" s="63">
        <f t="shared" si="1"/>
        <v>7573448</v>
      </c>
      <c r="L25" s="62">
        <v>213617</v>
      </c>
      <c r="M25" s="62">
        <v>6826</v>
      </c>
      <c r="N25" s="62"/>
      <c r="O25" s="63">
        <f t="shared" si="5"/>
        <v>220443</v>
      </c>
      <c r="P25" s="119"/>
      <c r="Q25" s="113"/>
      <c r="R25" s="113"/>
      <c r="S25" s="63">
        <f t="shared" si="2"/>
        <v>0</v>
      </c>
      <c r="T25" s="46">
        <f t="shared" si="3"/>
        <v>10113980</v>
      </c>
      <c r="U25" s="46">
        <f t="shared" si="4"/>
        <v>7793891</v>
      </c>
      <c r="V25" s="24"/>
      <c r="W25" s="11"/>
      <c r="X25" s="11" t="s">
        <v>18</v>
      </c>
      <c r="Y25" s="72">
        <f t="shared" si="6"/>
        <v>8976527</v>
      </c>
      <c r="Z25" s="73">
        <f t="shared" si="7"/>
        <v>800742</v>
      </c>
      <c r="AA25" s="74">
        <f t="shared" si="8"/>
        <v>336711</v>
      </c>
      <c r="AB25" s="67">
        <v>50.331902052501206</v>
      </c>
      <c r="AC25" s="80">
        <v>4.4898063486383899</v>
      </c>
      <c r="AD25" s="81">
        <v>1.8879579008674217</v>
      </c>
      <c r="AE25" s="62">
        <f t="shared" si="9"/>
        <v>6832869</v>
      </c>
      <c r="AF25" s="62">
        <f t="shared" si="10"/>
        <v>795322</v>
      </c>
      <c r="AG25" s="62">
        <f t="shared" si="11"/>
        <v>165700</v>
      </c>
      <c r="AH25" s="67">
        <v>38.312288621821317</v>
      </c>
      <c r="AI25" s="80">
        <v>4.4594160975842172</v>
      </c>
      <c r="AJ25" s="81">
        <v>0.92908940953438335</v>
      </c>
      <c r="AK25" s="37"/>
    </row>
    <row r="26" spans="1:37" ht="12.5" x14ac:dyDescent="0.25">
      <c r="A26" s="7"/>
      <c r="B26" s="10"/>
      <c r="C26" s="11" t="s">
        <v>19</v>
      </c>
      <c r="D26" s="61">
        <v>1955410</v>
      </c>
      <c r="E26" s="62">
        <v>4557</v>
      </c>
      <c r="F26" s="62">
        <v>160757</v>
      </c>
      <c r="G26" s="63">
        <f t="shared" si="0"/>
        <v>2120724</v>
      </c>
      <c r="H26" s="64">
        <v>6734762</v>
      </c>
      <c r="I26" s="62">
        <v>766126</v>
      </c>
      <c r="J26" s="62">
        <v>174507</v>
      </c>
      <c r="K26" s="63">
        <f t="shared" si="1"/>
        <v>7675395</v>
      </c>
      <c r="L26" s="62">
        <v>262000</v>
      </c>
      <c r="M26" s="62">
        <v>8166</v>
      </c>
      <c r="N26" s="62"/>
      <c r="O26" s="63">
        <f t="shared" si="5"/>
        <v>270166</v>
      </c>
      <c r="P26" s="119"/>
      <c r="Q26" s="113"/>
      <c r="R26" s="113"/>
      <c r="S26" s="63">
        <f t="shared" si="2"/>
        <v>0</v>
      </c>
      <c r="T26" s="46">
        <f t="shared" si="3"/>
        <v>10066285</v>
      </c>
      <c r="U26" s="46">
        <f t="shared" si="4"/>
        <v>7945561</v>
      </c>
      <c r="V26" s="24"/>
      <c r="W26" s="10"/>
      <c r="X26" s="11" t="s">
        <v>19</v>
      </c>
      <c r="Y26" s="72">
        <f t="shared" si="6"/>
        <v>8952172</v>
      </c>
      <c r="Z26" s="73">
        <f t="shared" si="7"/>
        <v>778849</v>
      </c>
      <c r="AA26" s="74">
        <f t="shared" si="8"/>
        <v>335264</v>
      </c>
      <c r="AB26" s="67">
        <v>50.151438805201899</v>
      </c>
      <c r="AC26" s="80">
        <v>4.3632313992618439</v>
      </c>
      <c r="AD26" s="81">
        <v>1.8782002825221868</v>
      </c>
      <c r="AE26" s="62">
        <f t="shared" si="9"/>
        <v>6996762</v>
      </c>
      <c r="AF26" s="62">
        <f t="shared" si="10"/>
        <v>774292</v>
      </c>
      <c r="AG26" s="62">
        <f t="shared" si="11"/>
        <v>174507</v>
      </c>
      <c r="AH26" s="67">
        <v>39.196932462598134</v>
      </c>
      <c r="AI26" s="80">
        <v>4.3377023872371296</v>
      </c>
      <c r="AJ26" s="81">
        <v>0.9776149443486305</v>
      </c>
      <c r="AK26" s="37"/>
    </row>
    <row r="27" spans="1:37" ht="12.5" x14ac:dyDescent="0.25">
      <c r="A27" s="7"/>
      <c r="B27" s="10"/>
      <c r="C27" s="11" t="s">
        <v>20</v>
      </c>
      <c r="D27" s="61">
        <v>1982235</v>
      </c>
      <c r="E27" s="62">
        <v>4910</v>
      </c>
      <c r="F27" s="62">
        <v>170216</v>
      </c>
      <c r="G27" s="63">
        <f t="shared" si="0"/>
        <v>2157361</v>
      </c>
      <c r="H27" s="64">
        <v>7177727</v>
      </c>
      <c r="I27" s="62">
        <v>752246</v>
      </c>
      <c r="J27" s="62">
        <v>175759</v>
      </c>
      <c r="K27" s="63">
        <f t="shared" si="1"/>
        <v>8105732</v>
      </c>
      <c r="L27" s="62">
        <v>336004</v>
      </c>
      <c r="M27" s="62">
        <v>9392</v>
      </c>
      <c r="N27" s="62"/>
      <c r="O27" s="63">
        <f t="shared" si="5"/>
        <v>345396</v>
      </c>
      <c r="P27" s="119"/>
      <c r="Q27" s="113"/>
      <c r="R27" s="113"/>
      <c r="S27" s="63">
        <f t="shared" si="2"/>
        <v>0</v>
      </c>
      <c r="T27" s="46">
        <f t="shared" si="3"/>
        <v>10608489</v>
      </c>
      <c r="U27" s="46">
        <f t="shared" si="4"/>
        <v>8451128</v>
      </c>
      <c r="V27" s="24"/>
      <c r="W27" s="10"/>
      <c r="X27" s="11" t="s">
        <v>20</v>
      </c>
      <c r="Y27" s="72">
        <f t="shared" si="6"/>
        <v>9495966</v>
      </c>
      <c r="Z27" s="73">
        <f t="shared" si="7"/>
        <v>766548</v>
      </c>
      <c r="AA27" s="74">
        <f t="shared" si="8"/>
        <v>345975</v>
      </c>
      <c r="AB27" s="67">
        <v>53.151367237200255</v>
      </c>
      <c r="AC27" s="80">
        <v>4.2905665682608154</v>
      </c>
      <c r="AD27" s="81">
        <v>1.9365111753654509</v>
      </c>
      <c r="AE27" s="62">
        <f t="shared" si="9"/>
        <v>7513731</v>
      </c>
      <c r="AF27" s="62">
        <f t="shared" si="10"/>
        <v>761638</v>
      </c>
      <c r="AG27" s="62">
        <f t="shared" si="11"/>
        <v>175759</v>
      </c>
      <c r="AH27" s="67">
        <v>42.056287449063731</v>
      </c>
      <c r="AI27" s="80">
        <v>4.2630840337683109</v>
      </c>
      <c r="AJ27" s="81">
        <v>0.98376838693852531</v>
      </c>
      <c r="AK27" s="37"/>
    </row>
    <row r="28" spans="1:37" ht="12.5" x14ac:dyDescent="0.25">
      <c r="A28" s="7"/>
      <c r="B28" s="11"/>
      <c r="C28" s="11" t="s">
        <v>21</v>
      </c>
      <c r="D28" s="61">
        <v>1841838</v>
      </c>
      <c r="E28" s="62">
        <v>4925</v>
      </c>
      <c r="F28" s="62">
        <v>171786</v>
      </c>
      <c r="G28" s="63">
        <f t="shared" ref="G28:G33" si="12">SUM(D28:F28)</f>
        <v>2018549</v>
      </c>
      <c r="H28" s="64">
        <v>7339021</v>
      </c>
      <c r="I28" s="62">
        <v>729410</v>
      </c>
      <c r="J28" s="62">
        <v>177877</v>
      </c>
      <c r="K28" s="63">
        <f t="shared" ref="K28:K33" si="13">SUM(H28:J28)</f>
        <v>8246308</v>
      </c>
      <c r="L28" s="62">
        <v>391000</v>
      </c>
      <c r="M28" s="62">
        <v>10649</v>
      </c>
      <c r="N28" s="62"/>
      <c r="O28" s="63">
        <f t="shared" si="5"/>
        <v>401649</v>
      </c>
      <c r="P28" s="119"/>
      <c r="Q28" s="113"/>
      <c r="R28" s="113"/>
      <c r="S28" s="63">
        <f t="shared" si="2"/>
        <v>0</v>
      </c>
      <c r="T28" s="46">
        <f t="shared" si="3"/>
        <v>10666506</v>
      </c>
      <c r="U28" s="46">
        <f t="shared" si="4"/>
        <v>8647957</v>
      </c>
      <c r="V28" s="24"/>
      <c r="W28" s="11"/>
      <c r="X28" s="11" t="s">
        <v>21</v>
      </c>
      <c r="Y28" s="72">
        <f t="shared" ref="Y28:Z33" si="14">+D28+H28+L28</f>
        <v>9571859</v>
      </c>
      <c r="Z28" s="73">
        <f t="shared" si="14"/>
        <v>744984</v>
      </c>
      <c r="AA28" s="74">
        <f t="shared" si="8"/>
        <v>349663</v>
      </c>
      <c r="AB28" s="67">
        <v>53.529381335631427</v>
      </c>
      <c r="AC28" s="80">
        <v>4.1662265005098842</v>
      </c>
      <c r="AD28" s="81">
        <v>1.9554450254606646</v>
      </c>
      <c r="AE28" s="62">
        <f t="shared" ref="AE28:AF33" si="15">+H28+L28</f>
        <v>7730021</v>
      </c>
      <c r="AF28" s="62">
        <f t="shared" si="15"/>
        <v>740059</v>
      </c>
      <c r="AG28" s="62">
        <f t="shared" si="11"/>
        <v>177877</v>
      </c>
      <c r="AH28" s="67">
        <v>43.229140947588022</v>
      </c>
      <c r="AI28" s="80">
        <v>4.1386840760886736</v>
      </c>
      <c r="AJ28" s="81">
        <v>0.99475407690795603</v>
      </c>
      <c r="AK28" s="37"/>
    </row>
    <row r="29" spans="1:37" ht="12.5" x14ac:dyDescent="0.25">
      <c r="A29" s="7"/>
      <c r="B29" s="10"/>
      <c r="C29" s="11" t="s">
        <v>22</v>
      </c>
      <c r="D29" s="61">
        <v>1656809</v>
      </c>
      <c r="E29" s="62">
        <v>4424</v>
      </c>
      <c r="F29" s="62">
        <v>168771</v>
      </c>
      <c r="G29" s="63">
        <f t="shared" si="12"/>
        <v>1830004</v>
      </c>
      <c r="H29" s="64">
        <v>7409592</v>
      </c>
      <c r="I29" s="62">
        <v>701385</v>
      </c>
      <c r="J29" s="62">
        <v>175818</v>
      </c>
      <c r="K29" s="63">
        <f t="shared" si="13"/>
        <v>8286795</v>
      </c>
      <c r="L29" s="62">
        <v>488856</v>
      </c>
      <c r="M29" s="62">
        <v>11879</v>
      </c>
      <c r="N29" s="62"/>
      <c r="O29" s="63">
        <f t="shared" si="5"/>
        <v>500735</v>
      </c>
      <c r="P29" s="119"/>
      <c r="Q29" s="113"/>
      <c r="R29" s="113"/>
      <c r="S29" s="63">
        <f t="shared" si="2"/>
        <v>0</v>
      </c>
      <c r="T29" s="46">
        <f t="shared" si="3"/>
        <v>10617534</v>
      </c>
      <c r="U29" s="46">
        <f t="shared" si="4"/>
        <v>8787530</v>
      </c>
      <c r="V29" s="24"/>
      <c r="W29" s="10"/>
      <c r="X29" s="11" t="s">
        <v>22</v>
      </c>
      <c r="Y29" s="72">
        <f t="shared" si="14"/>
        <v>9555257</v>
      </c>
      <c r="Z29" s="73">
        <f t="shared" si="14"/>
        <v>717688</v>
      </c>
      <c r="AA29" s="74">
        <f t="shared" si="8"/>
        <v>344589</v>
      </c>
      <c r="AB29" s="67">
        <v>53.389920843539166</v>
      </c>
      <c r="AC29" s="80">
        <v>4.0100758682218531</v>
      </c>
      <c r="AD29" s="81">
        <v>1.925388237443987</v>
      </c>
      <c r="AE29" s="62">
        <f t="shared" si="15"/>
        <v>7898448</v>
      </c>
      <c r="AF29" s="62">
        <f t="shared" si="15"/>
        <v>713264</v>
      </c>
      <c r="AG29" s="62">
        <f t="shared" si="11"/>
        <v>175818</v>
      </c>
      <c r="AH29" s="67">
        <v>44.132514018912339</v>
      </c>
      <c r="AI29" s="80">
        <v>3.9853568041703245</v>
      </c>
      <c r="AJ29" s="81">
        <v>0.98238164634079117</v>
      </c>
      <c r="AK29" s="37"/>
    </row>
    <row r="30" spans="1:37" ht="13" thickBot="1" x14ac:dyDescent="0.3">
      <c r="A30" s="7"/>
      <c r="B30" s="14"/>
      <c r="C30" s="15" t="s">
        <v>23</v>
      </c>
      <c r="D30" s="53">
        <v>1572156</v>
      </c>
      <c r="E30" s="54">
        <v>4106</v>
      </c>
      <c r="F30" s="54">
        <v>168162</v>
      </c>
      <c r="G30" s="55">
        <f t="shared" si="12"/>
        <v>1744424</v>
      </c>
      <c r="H30" s="56">
        <v>7747491</v>
      </c>
      <c r="I30" s="54">
        <v>683048</v>
      </c>
      <c r="J30" s="54">
        <v>179774</v>
      </c>
      <c r="K30" s="55">
        <f t="shared" si="13"/>
        <v>8610313</v>
      </c>
      <c r="L30" s="54">
        <v>532653</v>
      </c>
      <c r="M30" s="54">
        <v>12757</v>
      </c>
      <c r="N30" s="54"/>
      <c r="O30" s="55">
        <f t="shared" si="5"/>
        <v>545410</v>
      </c>
      <c r="P30" s="120"/>
      <c r="Q30" s="121"/>
      <c r="R30" s="121"/>
      <c r="S30" s="55">
        <f t="shared" si="2"/>
        <v>0</v>
      </c>
      <c r="T30" s="43">
        <f t="shared" si="3"/>
        <v>10900147</v>
      </c>
      <c r="U30" s="43">
        <f t="shared" si="4"/>
        <v>9155723</v>
      </c>
      <c r="V30" s="24"/>
      <c r="W30" s="14"/>
      <c r="X30" s="15" t="s">
        <v>23</v>
      </c>
      <c r="Y30" s="75">
        <f t="shared" si="14"/>
        <v>9852300</v>
      </c>
      <c r="Z30" s="76">
        <f t="shared" si="14"/>
        <v>699911</v>
      </c>
      <c r="AA30" s="77">
        <f t="shared" si="8"/>
        <v>347936</v>
      </c>
      <c r="AB30" s="68">
        <v>55.001664877389857</v>
      </c>
      <c r="AC30" s="82">
        <v>3.9073384149892725</v>
      </c>
      <c r="AD30" s="83">
        <v>1.9423951027455026</v>
      </c>
      <c r="AE30" s="54">
        <f t="shared" si="15"/>
        <v>8280144</v>
      </c>
      <c r="AF30" s="54">
        <f t="shared" si="15"/>
        <v>695805</v>
      </c>
      <c r="AG30" s="54">
        <f t="shared" si="11"/>
        <v>179774</v>
      </c>
      <c r="AH30" s="68">
        <v>46.224912500079206</v>
      </c>
      <c r="AI30" s="82">
        <v>3.884416169829608</v>
      </c>
      <c r="AJ30" s="83">
        <v>1.0036102536126472</v>
      </c>
      <c r="AK30" s="37"/>
    </row>
    <row r="31" spans="1:37" ht="12.5" x14ac:dyDescent="0.25">
      <c r="A31" s="7"/>
      <c r="B31" s="8">
        <v>2015</v>
      </c>
      <c r="C31" s="8" t="s">
        <v>12</v>
      </c>
      <c r="D31" s="57">
        <v>1394311</v>
      </c>
      <c r="E31" s="58">
        <v>3790</v>
      </c>
      <c r="F31" s="58">
        <v>163237</v>
      </c>
      <c r="G31" s="59">
        <f t="shared" si="12"/>
        <v>1561338</v>
      </c>
      <c r="H31" s="60">
        <v>7632035</v>
      </c>
      <c r="I31" s="58">
        <v>665502</v>
      </c>
      <c r="J31" s="58">
        <v>182009</v>
      </c>
      <c r="K31" s="59">
        <f t="shared" si="13"/>
        <v>8479546</v>
      </c>
      <c r="L31" s="58">
        <v>617560</v>
      </c>
      <c r="M31" s="58">
        <v>13752</v>
      </c>
      <c r="N31" s="58"/>
      <c r="O31" s="59">
        <f t="shared" si="5"/>
        <v>631312</v>
      </c>
      <c r="P31" s="117"/>
      <c r="Q31" s="118"/>
      <c r="R31" s="118"/>
      <c r="S31" s="59">
        <f t="shared" si="2"/>
        <v>0</v>
      </c>
      <c r="T31" s="49">
        <f t="shared" si="3"/>
        <v>10672196</v>
      </c>
      <c r="U31" s="49">
        <f t="shared" si="4"/>
        <v>9110858</v>
      </c>
      <c r="V31" s="24"/>
      <c r="W31" s="8">
        <v>2015</v>
      </c>
      <c r="X31" s="8" t="s">
        <v>12</v>
      </c>
      <c r="Y31" s="69">
        <f t="shared" si="14"/>
        <v>9643906</v>
      </c>
      <c r="Z31" s="70">
        <f t="shared" si="14"/>
        <v>683044</v>
      </c>
      <c r="AA31" s="71">
        <f t="shared" si="8"/>
        <v>345246</v>
      </c>
      <c r="AB31" s="66">
        <v>53.791395364990002</v>
      </c>
      <c r="AC31" s="78">
        <v>3.8098556596968316</v>
      </c>
      <c r="AD31" s="79">
        <v>1.9256994089512423</v>
      </c>
      <c r="AE31" s="58">
        <f t="shared" si="15"/>
        <v>8249595</v>
      </c>
      <c r="AF31" s="58">
        <f t="shared" si="15"/>
        <v>679254</v>
      </c>
      <c r="AG31" s="58">
        <f t="shared" si="11"/>
        <v>182009</v>
      </c>
      <c r="AH31" s="66">
        <v>46.014262918577252</v>
      </c>
      <c r="AI31" s="78">
        <v>3.7887159484187132</v>
      </c>
      <c r="AJ31" s="79">
        <v>1.015202562010296</v>
      </c>
      <c r="AK31" s="37"/>
    </row>
    <row r="32" spans="1:37" ht="12.5" x14ac:dyDescent="0.25">
      <c r="A32" s="7"/>
      <c r="B32" s="10"/>
      <c r="C32" s="11" t="s">
        <v>13</v>
      </c>
      <c r="D32" s="61">
        <v>1295129</v>
      </c>
      <c r="E32" s="62">
        <v>3794</v>
      </c>
      <c r="F32" s="62">
        <v>157546</v>
      </c>
      <c r="G32" s="63">
        <f t="shared" si="12"/>
        <v>1456469</v>
      </c>
      <c r="H32" s="64">
        <v>7726218</v>
      </c>
      <c r="I32" s="62">
        <v>644941</v>
      </c>
      <c r="J32" s="62">
        <v>183260</v>
      </c>
      <c r="K32" s="63">
        <f t="shared" si="13"/>
        <v>8554419</v>
      </c>
      <c r="L32" s="62">
        <v>678673</v>
      </c>
      <c r="M32" s="62">
        <v>14763</v>
      </c>
      <c r="N32" s="62"/>
      <c r="O32" s="63">
        <f t="shared" si="5"/>
        <v>693436</v>
      </c>
      <c r="P32" s="119"/>
      <c r="Q32" s="113"/>
      <c r="R32" s="113"/>
      <c r="S32" s="63">
        <f t="shared" si="2"/>
        <v>0</v>
      </c>
      <c r="T32" s="46">
        <f t="shared" si="3"/>
        <v>10704324</v>
      </c>
      <c r="U32" s="46">
        <f t="shared" si="4"/>
        <v>9247855</v>
      </c>
      <c r="V32" s="24"/>
      <c r="W32" s="10"/>
      <c r="X32" s="11" t="s">
        <v>13</v>
      </c>
      <c r="Y32" s="72">
        <f t="shared" si="14"/>
        <v>9700020</v>
      </c>
      <c r="Z32" s="73">
        <f t="shared" si="14"/>
        <v>663498</v>
      </c>
      <c r="AA32" s="74">
        <f t="shared" si="8"/>
        <v>340806</v>
      </c>
      <c r="AB32" s="67">
        <v>54.057310439236467</v>
      </c>
      <c r="AC32" s="80">
        <v>3.6976127226348519</v>
      </c>
      <c r="AD32" s="81">
        <v>1.8992801810258559</v>
      </c>
      <c r="AE32" s="62">
        <f t="shared" si="15"/>
        <v>8404891</v>
      </c>
      <c r="AF32" s="62">
        <f t="shared" si="15"/>
        <v>659704</v>
      </c>
      <c r="AG32" s="62">
        <f t="shared" si="11"/>
        <v>183260</v>
      </c>
      <c r="AH32" s="67">
        <v>46.839676824887434</v>
      </c>
      <c r="AI32" s="80">
        <v>3.676469113053999</v>
      </c>
      <c r="AJ32" s="81">
        <v>1.0212909572448794</v>
      </c>
      <c r="AK32" s="37"/>
    </row>
    <row r="33" spans="1:37" ht="12.5" x14ac:dyDescent="0.25">
      <c r="A33" s="7"/>
      <c r="B33" s="10"/>
      <c r="C33" s="11" t="s">
        <v>14</v>
      </c>
      <c r="D33" s="61">
        <v>1223251</v>
      </c>
      <c r="E33" s="62">
        <v>3572</v>
      </c>
      <c r="F33" s="62">
        <v>159182</v>
      </c>
      <c r="G33" s="63">
        <f t="shared" si="12"/>
        <v>1386005</v>
      </c>
      <c r="H33" s="64">
        <v>7772025</v>
      </c>
      <c r="I33" s="62">
        <v>641843</v>
      </c>
      <c r="J33" s="62">
        <v>181950</v>
      </c>
      <c r="K33" s="63">
        <f t="shared" si="13"/>
        <v>8595818</v>
      </c>
      <c r="L33" s="62">
        <v>870996</v>
      </c>
      <c r="M33" s="62">
        <v>17056</v>
      </c>
      <c r="N33" s="62"/>
      <c r="O33" s="63">
        <f t="shared" si="5"/>
        <v>888052</v>
      </c>
      <c r="P33" s="119"/>
      <c r="Q33" s="113"/>
      <c r="R33" s="113"/>
      <c r="S33" s="63">
        <f t="shared" si="2"/>
        <v>0</v>
      </c>
      <c r="T33" s="46">
        <f t="shared" si="3"/>
        <v>10869875</v>
      </c>
      <c r="U33" s="46">
        <f t="shared" si="4"/>
        <v>9483870</v>
      </c>
      <c r="V33" s="24"/>
      <c r="W33" s="10"/>
      <c r="X33" s="11" t="s">
        <v>14</v>
      </c>
      <c r="Y33" s="72">
        <f t="shared" si="14"/>
        <v>9866272</v>
      </c>
      <c r="Z33" s="73">
        <f t="shared" si="14"/>
        <v>662471</v>
      </c>
      <c r="AA33" s="74">
        <f t="shared" si="8"/>
        <v>341132</v>
      </c>
      <c r="AB33" s="67">
        <v>54.936018438638726</v>
      </c>
      <c r="AC33" s="80">
        <v>3.6886798854788752</v>
      </c>
      <c r="AD33" s="81">
        <v>1.8994442725691836</v>
      </c>
      <c r="AE33" s="62">
        <f t="shared" si="15"/>
        <v>8643021</v>
      </c>
      <c r="AF33" s="62">
        <f t="shared" si="15"/>
        <v>658899</v>
      </c>
      <c r="AG33" s="62">
        <f t="shared" si="11"/>
        <v>181950</v>
      </c>
      <c r="AH33" s="67">
        <v>48.124880504160203</v>
      </c>
      <c r="AI33" s="80">
        <v>3.6687907664820729</v>
      </c>
      <c r="AJ33" s="81">
        <v>1.0131089589776479</v>
      </c>
      <c r="AK33" s="37"/>
    </row>
    <row r="34" spans="1:37" ht="12.5" x14ac:dyDescent="0.25">
      <c r="A34" s="7"/>
      <c r="B34" s="11"/>
      <c r="C34" s="11" t="s">
        <v>15</v>
      </c>
      <c r="D34" s="61">
        <v>1167011</v>
      </c>
      <c r="E34" s="62">
        <v>3692</v>
      </c>
      <c r="F34" s="62">
        <v>152462</v>
      </c>
      <c r="G34" s="63">
        <f t="shared" ref="G34:G45" si="16">SUM(D34:F34)</f>
        <v>1323165</v>
      </c>
      <c r="H34" s="64">
        <v>7837364</v>
      </c>
      <c r="I34" s="62">
        <v>658089</v>
      </c>
      <c r="J34" s="62">
        <v>184545</v>
      </c>
      <c r="K34" s="63">
        <f t="shared" ref="K34:K45" si="17">SUM(H34:J34)</f>
        <v>8679998</v>
      </c>
      <c r="L34" s="62">
        <v>938408</v>
      </c>
      <c r="M34" s="62">
        <v>19886</v>
      </c>
      <c r="N34" s="62"/>
      <c r="O34" s="63">
        <f t="shared" si="5"/>
        <v>958294</v>
      </c>
      <c r="P34" s="119"/>
      <c r="Q34" s="113"/>
      <c r="R34" s="113"/>
      <c r="S34" s="63">
        <f t="shared" si="2"/>
        <v>0</v>
      </c>
      <c r="T34" s="46">
        <f t="shared" si="3"/>
        <v>10961457</v>
      </c>
      <c r="U34" s="46">
        <f t="shared" si="4"/>
        <v>9638292</v>
      </c>
      <c r="V34" s="24"/>
      <c r="W34" s="11"/>
      <c r="X34" s="11" t="s">
        <v>15</v>
      </c>
      <c r="Y34" s="72">
        <f t="shared" ref="Y34:Y45" si="18">+D34+H34+L34</f>
        <v>9942783</v>
      </c>
      <c r="Z34" s="73">
        <f t="shared" ref="Z34:Z45" si="19">+E34+I34+M34</f>
        <v>681667</v>
      </c>
      <c r="AA34" s="74">
        <f t="shared" si="8"/>
        <v>337007</v>
      </c>
      <c r="AB34" s="67">
        <v>55.313950515603963</v>
      </c>
      <c r="AC34" s="80">
        <v>3.7922676886461471</v>
      </c>
      <c r="AD34" s="81">
        <v>1.8748461594115193</v>
      </c>
      <c r="AE34" s="62">
        <f t="shared" ref="AE34:AE45" si="20">+H34+L34</f>
        <v>8775772</v>
      </c>
      <c r="AF34" s="62">
        <f t="shared" ref="AF34:AF52" si="21">+I34+M34</f>
        <v>677975</v>
      </c>
      <c r="AG34" s="62">
        <f t="shared" si="11"/>
        <v>184545</v>
      </c>
      <c r="AH34" s="67">
        <v>48.821604388250535</v>
      </c>
      <c r="AI34" s="80">
        <v>3.7717282576534754</v>
      </c>
      <c r="AJ34" s="81">
        <v>1.0266655721946394</v>
      </c>
      <c r="AK34" s="37"/>
    </row>
    <row r="35" spans="1:37" ht="12.5" x14ac:dyDescent="0.25">
      <c r="A35" s="7"/>
      <c r="B35" s="10"/>
      <c r="C35" s="11" t="s">
        <v>16</v>
      </c>
      <c r="D35" s="61">
        <v>1101472</v>
      </c>
      <c r="E35" s="62">
        <v>3820</v>
      </c>
      <c r="F35" s="62">
        <v>156819</v>
      </c>
      <c r="G35" s="63">
        <f t="shared" si="16"/>
        <v>1262111</v>
      </c>
      <c r="H35" s="64">
        <v>7912087</v>
      </c>
      <c r="I35" s="62">
        <v>628002</v>
      </c>
      <c r="J35" s="62">
        <v>186850</v>
      </c>
      <c r="K35" s="63">
        <f t="shared" si="17"/>
        <v>8726939</v>
      </c>
      <c r="L35" s="62">
        <v>1006435</v>
      </c>
      <c r="M35" s="62">
        <v>20432</v>
      </c>
      <c r="N35" s="62"/>
      <c r="O35" s="63">
        <f t="shared" si="5"/>
        <v>1026867</v>
      </c>
      <c r="P35" s="119"/>
      <c r="Q35" s="113"/>
      <c r="R35" s="113"/>
      <c r="S35" s="63">
        <f t="shared" si="2"/>
        <v>0</v>
      </c>
      <c r="T35" s="46">
        <f t="shared" si="3"/>
        <v>11015917</v>
      </c>
      <c r="U35" s="46">
        <f t="shared" si="4"/>
        <v>9753806</v>
      </c>
      <c r="V35" s="24"/>
      <c r="W35" s="10"/>
      <c r="X35" s="11" t="s">
        <v>16</v>
      </c>
      <c r="Y35" s="72">
        <f t="shared" si="18"/>
        <v>10019994</v>
      </c>
      <c r="Z35" s="73">
        <f t="shared" si="19"/>
        <v>652254</v>
      </c>
      <c r="AA35" s="74">
        <f t="shared" si="8"/>
        <v>343669</v>
      </c>
      <c r="AB35" s="67">
        <v>55.695117518227391</v>
      </c>
      <c r="AC35" s="80">
        <v>3.6254875184290416</v>
      </c>
      <c r="AD35" s="81">
        <v>1.9102491820226328</v>
      </c>
      <c r="AE35" s="62">
        <f t="shared" si="20"/>
        <v>8918522</v>
      </c>
      <c r="AF35" s="62">
        <f t="shared" si="21"/>
        <v>648434</v>
      </c>
      <c r="AG35" s="62">
        <f t="shared" si="11"/>
        <v>186850</v>
      </c>
      <c r="AH35" s="67">
        <v>49.572697436634833</v>
      </c>
      <c r="AI35" s="80">
        <v>3.6042544369601677</v>
      </c>
      <c r="AJ35" s="81">
        <v>1.0385867205390331</v>
      </c>
      <c r="AK35" s="37"/>
    </row>
    <row r="36" spans="1:37" ht="12.5" x14ac:dyDescent="0.25">
      <c r="A36" s="7"/>
      <c r="B36" s="10"/>
      <c r="C36" s="11" t="s">
        <v>17</v>
      </c>
      <c r="D36" s="61">
        <v>953612</v>
      </c>
      <c r="E36" s="62">
        <v>3465</v>
      </c>
      <c r="F36" s="62">
        <v>156862</v>
      </c>
      <c r="G36" s="63">
        <f t="shared" si="16"/>
        <v>1113939</v>
      </c>
      <c r="H36" s="64">
        <v>7662936</v>
      </c>
      <c r="I36" s="62">
        <v>651288</v>
      </c>
      <c r="J36" s="62">
        <v>187503</v>
      </c>
      <c r="K36" s="63">
        <f t="shared" si="17"/>
        <v>8501727</v>
      </c>
      <c r="L36" s="62">
        <v>1075650</v>
      </c>
      <c r="M36" s="62">
        <v>27089</v>
      </c>
      <c r="N36" s="62"/>
      <c r="O36" s="63">
        <f t="shared" si="5"/>
        <v>1102739</v>
      </c>
      <c r="P36" s="119"/>
      <c r="Q36" s="113"/>
      <c r="R36" s="113"/>
      <c r="S36" s="63">
        <f t="shared" si="2"/>
        <v>0</v>
      </c>
      <c r="T36" s="46">
        <f t="shared" si="3"/>
        <v>10718405</v>
      </c>
      <c r="U36" s="46">
        <f t="shared" si="4"/>
        <v>9604466</v>
      </c>
      <c r="V36" s="24"/>
      <c r="W36" s="10"/>
      <c r="X36" s="11" t="s">
        <v>17</v>
      </c>
      <c r="Y36" s="72">
        <f t="shared" si="18"/>
        <v>9692198</v>
      </c>
      <c r="Z36" s="73">
        <f t="shared" si="19"/>
        <v>681842</v>
      </c>
      <c r="AA36" s="74">
        <f t="shared" si="8"/>
        <v>344365</v>
      </c>
      <c r="AB36" s="67">
        <v>53.826385241653128</v>
      </c>
      <c r="AC36" s="80">
        <v>3.7866632693573998</v>
      </c>
      <c r="AD36" s="81">
        <v>1.9124581600315924</v>
      </c>
      <c r="AE36" s="62">
        <f t="shared" si="20"/>
        <v>8738586</v>
      </c>
      <c r="AF36" s="62">
        <f t="shared" si="21"/>
        <v>678377</v>
      </c>
      <c r="AG36" s="62">
        <f t="shared" si="11"/>
        <v>187503</v>
      </c>
      <c r="AH36" s="67">
        <v>48.530425864526975</v>
      </c>
      <c r="AI36" s="80">
        <v>3.7674201188499166</v>
      </c>
      <c r="AJ36" s="81">
        <v>1.0413126838685804</v>
      </c>
      <c r="AK36" s="37"/>
    </row>
    <row r="37" spans="1:37" ht="12.5" x14ac:dyDescent="0.25">
      <c r="A37" s="7"/>
      <c r="B37" s="11"/>
      <c r="C37" s="11" t="s">
        <v>18</v>
      </c>
      <c r="D37" s="61">
        <v>913344</v>
      </c>
      <c r="E37" s="62">
        <v>3256</v>
      </c>
      <c r="F37" s="62">
        <v>153545</v>
      </c>
      <c r="G37" s="63">
        <f t="shared" si="16"/>
        <v>1070145</v>
      </c>
      <c r="H37" s="64">
        <v>7948700</v>
      </c>
      <c r="I37" s="62">
        <v>630210</v>
      </c>
      <c r="J37" s="62">
        <v>192460</v>
      </c>
      <c r="K37" s="63">
        <f t="shared" si="17"/>
        <v>8771370</v>
      </c>
      <c r="L37" s="62">
        <v>1151034</v>
      </c>
      <c r="M37" s="62">
        <v>30558</v>
      </c>
      <c r="N37" s="62"/>
      <c r="O37" s="63">
        <f t="shared" si="5"/>
        <v>1181592</v>
      </c>
      <c r="P37" s="119"/>
      <c r="Q37" s="113"/>
      <c r="R37" s="113"/>
      <c r="S37" s="63">
        <f t="shared" si="2"/>
        <v>0</v>
      </c>
      <c r="T37" s="46">
        <f t="shared" si="3"/>
        <v>11023107</v>
      </c>
      <c r="U37" s="46">
        <f t="shared" si="4"/>
        <v>9952962</v>
      </c>
      <c r="V37" s="24"/>
      <c r="W37" s="11"/>
      <c r="X37" s="11" t="s">
        <v>18</v>
      </c>
      <c r="Y37" s="72">
        <f t="shared" si="18"/>
        <v>10013078</v>
      </c>
      <c r="Z37" s="73">
        <f t="shared" si="19"/>
        <v>664024</v>
      </c>
      <c r="AA37" s="74">
        <f t="shared" si="8"/>
        <v>346005</v>
      </c>
      <c r="AB37" s="67">
        <v>55.560725150873559</v>
      </c>
      <c r="AC37" s="80">
        <v>3.6845468453939603</v>
      </c>
      <c r="AD37" s="81">
        <v>1.9199180018200204</v>
      </c>
      <c r="AE37" s="62">
        <f t="shared" si="20"/>
        <v>9099734</v>
      </c>
      <c r="AF37" s="62">
        <f t="shared" si="21"/>
        <v>660768</v>
      </c>
      <c r="AG37" s="62">
        <f t="shared" si="11"/>
        <v>192460</v>
      </c>
      <c r="AH37" s="67">
        <v>50.492747556751205</v>
      </c>
      <c r="AI37" s="80">
        <v>3.6664799012344074</v>
      </c>
      <c r="AJ37" s="81">
        <v>1.0679250838290808</v>
      </c>
      <c r="AK37" s="37"/>
    </row>
    <row r="38" spans="1:37" ht="12.5" x14ac:dyDescent="0.25">
      <c r="A38" s="7"/>
      <c r="B38" s="10"/>
      <c r="C38" s="11" t="s">
        <v>19</v>
      </c>
      <c r="D38" s="61">
        <v>970536</v>
      </c>
      <c r="E38" s="62">
        <v>12034</v>
      </c>
      <c r="F38" s="62">
        <v>156176</v>
      </c>
      <c r="G38" s="63">
        <f t="shared" si="16"/>
        <v>1138746</v>
      </c>
      <c r="H38" s="64">
        <v>7816307</v>
      </c>
      <c r="I38" s="62">
        <v>607235</v>
      </c>
      <c r="J38" s="62">
        <v>192539</v>
      </c>
      <c r="K38" s="63">
        <f t="shared" si="17"/>
        <v>8616081</v>
      </c>
      <c r="L38" s="62">
        <v>1282796</v>
      </c>
      <c r="M38" s="62">
        <v>35192</v>
      </c>
      <c r="N38" s="62"/>
      <c r="O38" s="63">
        <f t="shared" si="5"/>
        <v>1317988</v>
      </c>
      <c r="P38" s="119"/>
      <c r="Q38" s="113"/>
      <c r="R38" s="113"/>
      <c r="S38" s="63">
        <f t="shared" si="2"/>
        <v>0</v>
      </c>
      <c r="T38" s="46">
        <f t="shared" si="3"/>
        <v>11072815</v>
      </c>
      <c r="U38" s="46">
        <f t="shared" si="4"/>
        <v>9934069</v>
      </c>
      <c r="V38" s="24"/>
      <c r="W38" s="10"/>
      <c r="X38" s="11" t="s">
        <v>19</v>
      </c>
      <c r="Y38" s="72">
        <f t="shared" si="18"/>
        <v>10069639</v>
      </c>
      <c r="Z38" s="73">
        <f t="shared" si="19"/>
        <v>654461</v>
      </c>
      <c r="AA38" s="74">
        <f t="shared" si="8"/>
        <v>348715</v>
      </c>
      <c r="AB38" s="67">
        <v>55.826692064256129</v>
      </c>
      <c r="AC38" s="80">
        <v>3.6283716541442179</v>
      </c>
      <c r="AD38" s="81">
        <v>1.9332972039203269</v>
      </c>
      <c r="AE38" s="62">
        <f t="shared" si="20"/>
        <v>9099103</v>
      </c>
      <c r="AF38" s="62">
        <f t="shared" si="21"/>
        <v>642427</v>
      </c>
      <c r="AG38" s="62">
        <f t="shared" si="11"/>
        <v>192539</v>
      </c>
      <c r="AH38" s="67">
        <v>50.445981354639336</v>
      </c>
      <c r="AI38" s="80">
        <v>3.561654425025949</v>
      </c>
      <c r="AJ38" s="81">
        <v>1.0674479455877028</v>
      </c>
      <c r="AK38" s="37"/>
    </row>
    <row r="39" spans="1:37" ht="12.5" x14ac:dyDescent="0.25">
      <c r="A39" s="7"/>
      <c r="B39" s="10"/>
      <c r="C39" s="11" t="s">
        <v>20</v>
      </c>
      <c r="D39" s="61">
        <v>909760</v>
      </c>
      <c r="E39" s="62">
        <v>11682</v>
      </c>
      <c r="F39" s="62">
        <v>159876</v>
      </c>
      <c r="G39" s="63">
        <f t="shared" si="16"/>
        <v>1081318</v>
      </c>
      <c r="H39" s="64">
        <v>7899858</v>
      </c>
      <c r="I39" s="62">
        <v>590079</v>
      </c>
      <c r="J39" s="62">
        <v>195660</v>
      </c>
      <c r="K39" s="63">
        <f t="shared" si="17"/>
        <v>8685597</v>
      </c>
      <c r="L39" s="62">
        <v>1441731</v>
      </c>
      <c r="M39" s="62">
        <v>44549</v>
      </c>
      <c r="N39" s="62"/>
      <c r="O39" s="63">
        <f t="shared" si="5"/>
        <v>1486280</v>
      </c>
      <c r="P39" s="119"/>
      <c r="Q39" s="113"/>
      <c r="R39" s="113"/>
      <c r="S39" s="63">
        <f t="shared" si="2"/>
        <v>0</v>
      </c>
      <c r="T39" s="46">
        <f t="shared" si="3"/>
        <v>11253195</v>
      </c>
      <c r="U39" s="46">
        <f t="shared" si="4"/>
        <v>10171877</v>
      </c>
      <c r="V39" s="24"/>
      <c r="W39" s="10"/>
      <c r="X39" s="11" t="s">
        <v>20</v>
      </c>
      <c r="Y39" s="72">
        <f t="shared" si="18"/>
        <v>10251349</v>
      </c>
      <c r="Z39" s="73">
        <f t="shared" si="19"/>
        <v>646310</v>
      </c>
      <c r="AA39" s="74">
        <f t="shared" si="8"/>
        <v>355536</v>
      </c>
      <c r="AB39" s="67">
        <v>56.785443180796058</v>
      </c>
      <c r="AC39" s="80">
        <v>3.5801141666506822</v>
      </c>
      <c r="AD39" s="81">
        <v>1.9694256167385882</v>
      </c>
      <c r="AE39" s="62">
        <f t="shared" si="20"/>
        <v>9341589</v>
      </c>
      <c r="AF39" s="62">
        <f t="shared" si="21"/>
        <v>634628</v>
      </c>
      <c r="AG39" s="62">
        <f t="shared" si="11"/>
        <v>195660</v>
      </c>
      <c r="AH39" s="67">
        <v>51.745996685689803</v>
      </c>
      <c r="AI39" s="80">
        <v>3.5154038980569524</v>
      </c>
      <c r="AJ39" s="81">
        <v>1.0838222182031416</v>
      </c>
      <c r="AK39" s="37"/>
    </row>
    <row r="40" spans="1:37" ht="12.5" x14ac:dyDescent="0.25">
      <c r="A40" s="7"/>
      <c r="B40" s="11"/>
      <c r="C40" s="11" t="s">
        <v>21</v>
      </c>
      <c r="D40" s="61">
        <v>708870</v>
      </c>
      <c r="E40" s="62">
        <v>4892</v>
      </c>
      <c r="F40" s="62">
        <v>151158</v>
      </c>
      <c r="G40" s="63">
        <f t="shared" si="16"/>
        <v>864920</v>
      </c>
      <c r="H40" s="64">
        <v>7731520</v>
      </c>
      <c r="I40" s="62">
        <v>540325</v>
      </c>
      <c r="J40" s="62">
        <v>207661</v>
      </c>
      <c r="K40" s="63">
        <f t="shared" si="17"/>
        <v>8479506</v>
      </c>
      <c r="L40" s="62">
        <v>1751408</v>
      </c>
      <c r="M40" s="62">
        <v>55758</v>
      </c>
      <c r="N40" s="62"/>
      <c r="O40" s="63">
        <f t="shared" si="5"/>
        <v>1807166</v>
      </c>
      <c r="P40" s="119"/>
      <c r="Q40" s="113"/>
      <c r="R40" s="113"/>
      <c r="S40" s="63">
        <f t="shared" si="2"/>
        <v>0</v>
      </c>
      <c r="T40" s="46">
        <f t="shared" si="3"/>
        <v>11151592</v>
      </c>
      <c r="U40" s="46">
        <f t="shared" si="4"/>
        <v>10286672</v>
      </c>
      <c r="V40" s="24"/>
      <c r="W40" s="11"/>
      <c r="X40" s="11" t="s">
        <v>21</v>
      </c>
      <c r="Y40" s="72">
        <f t="shared" si="18"/>
        <v>10191798</v>
      </c>
      <c r="Z40" s="73">
        <f t="shared" si="19"/>
        <v>600975</v>
      </c>
      <c r="AA40" s="74">
        <f t="shared" si="8"/>
        <v>358819</v>
      </c>
      <c r="AB40" s="67">
        <v>56.407276727194372</v>
      </c>
      <c r="AC40" s="80">
        <v>3.3261415827831002</v>
      </c>
      <c r="AD40" s="81">
        <v>1.985910889126252</v>
      </c>
      <c r="AE40" s="62">
        <f t="shared" si="20"/>
        <v>9482928</v>
      </c>
      <c r="AF40" s="62">
        <f t="shared" si="21"/>
        <v>596083</v>
      </c>
      <c r="AG40" s="62">
        <f t="shared" si="11"/>
        <v>207661</v>
      </c>
      <c r="AH40" s="67">
        <v>52.483982107971514</v>
      </c>
      <c r="AI40" s="80">
        <v>3.2990664388536941</v>
      </c>
      <c r="AJ40" s="81">
        <v>1.149315507670571</v>
      </c>
      <c r="AK40" s="37"/>
    </row>
    <row r="41" spans="1:37" ht="12.5" x14ac:dyDescent="0.25">
      <c r="A41" s="7"/>
      <c r="B41" s="10"/>
      <c r="C41" s="11" t="s">
        <v>22</v>
      </c>
      <c r="D41" s="61">
        <v>669470</v>
      </c>
      <c r="E41" s="62">
        <v>4804</v>
      </c>
      <c r="F41" s="62">
        <v>150806</v>
      </c>
      <c r="G41" s="63">
        <f t="shared" si="16"/>
        <v>825080</v>
      </c>
      <c r="H41" s="64">
        <v>7523609</v>
      </c>
      <c r="I41" s="62">
        <v>509549</v>
      </c>
      <c r="J41" s="62">
        <v>214133</v>
      </c>
      <c r="K41" s="63">
        <f t="shared" si="17"/>
        <v>8247291</v>
      </c>
      <c r="L41" s="62">
        <v>1966506</v>
      </c>
      <c r="M41" s="62">
        <v>71540</v>
      </c>
      <c r="N41" s="62"/>
      <c r="O41" s="63">
        <f t="shared" si="5"/>
        <v>2038046</v>
      </c>
      <c r="P41" s="119"/>
      <c r="Q41" s="113"/>
      <c r="R41" s="113"/>
      <c r="S41" s="63">
        <f t="shared" si="2"/>
        <v>0</v>
      </c>
      <c r="T41" s="46">
        <f t="shared" si="3"/>
        <v>11110417</v>
      </c>
      <c r="U41" s="46">
        <f t="shared" si="4"/>
        <v>10285337</v>
      </c>
      <c r="V41" s="24"/>
      <c r="W41" s="10"/>
      <c r="X41" s="11" t="s">
        <v>22</v>
      </c>
      <c r="Y41" s="72">
        <f t="shared" si="18"/>
        <v>10159585</v>
      </c>
      <c r="Z41" s="73">
        <f t="shared" si="19"/>
        <v>585893</v>
      </c>
      <c r="AA41" s="74">
        <f t="shared" si="8"/>
        <v>364939</v>
      </c>
      <c r="AB41" s="67">
        <v>56.180931629506311</v>
      </c>
      <c r="AC41" s="80">
        <v>3.2398975524301772</v>
      </c>
      <c r="AD41" s="81">
        <v>2.0180561516971811</v>
      </c>
      <c r="AE41" s="62">
        <f t="shared" si="20"/>
        <v>9490115</v>
      </c>
      <c r="AF41" s="62">
        <f t="shared" si="21"/>
        <v>581089</v>
      </c>
      <c r="AG41" s="62">
        <f t="shared" si="11"/>
        <v>214133</v>
      </c>
      <c r="AH41" s="67">
        <v>52.478866210691905</v>
      </c>
      <c r="AI41" s="80">
        <v>3.2133321764282883</v>
      </c>
      <c r="AJ41" s="81">
        <v>1.1841223271050023</v>
      </c>
      <c r="AK41" s="37"/>
    </row>
    <row r="42" spans="1:37" ht="13" thickBot="1" x14ac:dyDescent="0.3">
      <c r="A42" s="7"/>
      <c r="B42" s="14"/>
      <c r="C42" s="15" t="s">
        <v>23</v>
      </c>
      <c r="D42" s="53">
        <v>1042213</v>
      </c>
      <c r="E42" s="54">
        <v>38057</v>
      </c>
      <c r="F42" s="54">
        <v>190555</v>
      </c>
      <c r="G42" s="55">
        <f t="shared" si="16"/>
        <v>1270825</v>
      </c>
      <c r="H42" s="56">
        <v>7226323</v>
      </c>
      <c r="I42" s="54">
        <v>464285</v>
      </c>
      <c r="J42" s="54">
        <v>195057</v>
      </c>
      <c r="K42" s="55">
        <f t="shared" si="17"/>
        <v>7885665</v>
      </c>
      <c r="L42" s="54">
        <v>2325553</v>
      </c>
      <c r="M42" s="54">
        <v>72018</v>
      </c>
      <c r="N42" s="54">
        <v>8</v>
      </c>
      <c r="O42" s="55">
        <f t="shared" si="5"/>
        <v>2397579</v>
      </c>
      <c r="P42" s="120"/>
      <c r="Q42" s="121"/>
      <c r="R42" s="121"/>
      <c r="S42" s="55">
        <f t="shared" si="2"/>
        <v>0</v>
      </c>
      <c r="T42" s="43">
        <f t="shared" si="3"/>
        <v>11554069</v>
      </c>
      <c r="U42" s="43">
        <f t="shared" si="4"/>
        <v>10283244</v>
      </c>
      <c r="V42" s="24"/>
      <c r="W42" s="14"/>
      <c r="X42" s="15" t="s">
        <v>23</v>
      </c>
      <c r="Y42" s="75">
        <f t="shared" si="18"/>
        <v>10594089</v>
      </c>
      <c r="Z42" s="76">
        <f t="shared" si="19"/>
        <v>574360</v>
      </c>
      <c r="AA42" s="77">
        <f t="shared" si="8"/>
        <v>385620</v>
      </c>
      <c r="AB42" s="68">
        <v>58.533641823035211</v>
      </c>
      <c r="AC42" s="82">
        <v>3.1734094849947461</v>
      </c>
      <c r="AD42" s="83">
        <v>2.1305978229745701</v>
      </c>
      <c r="AE42" s="54">
        <f t="shared" si="20"/>
        <v>9551876</v>
      </c>
      <c r="AF42" s="54">
        <f t="shared" si="21"/>
        <v>536303</v>
      </c>
      <c r="AG42" s="54">
        <f t="shared" si="11"/>
        <v>195065</v>
      </c>
      <c r="AH42" s="68">
        <v>52.775287098498637</v>
      </c>
      <c r="AI42" s="82">
        <v>2.9631398896704808</v>
      </c>
      <c r="AJ42" s="83">
        <v>1.0777580632190615</v>
      </c>
      <c r="AK42" s="37"/>
    </row>
    <row r="43" spans="1:37" ht="12.5" x14ac:dyDescent="0.25">
      <c r="A43" s="7"/>
      <c r="B43" s="8">
        <v>2016</v>
      </c>
      <c r="C43" s="8" t="s">
        <v>12</v>
      </c>
      <c r="D43" s="57">
        <v>1042718</v>
      </c>
      <c r="E43" s="58">
        <v>38720</v>
      </c>
      <c r="F43" s="58">
        <v>179974</v>
      </c>
      <c r="G43" s="59">
        <f t="shared" si="16"/>
        <v>1261412</v>
      </c>
      <c r="H43" s="60">
        <v>7148673</v>
      </c>
      <c r="I43" s="58">
        <v>445207</v>
      </c>
      <c r="J43" s="58">
        <v>208116</v>
      </c>
      <c r="K43" s="59">
        <f t="shared" si="17"/>
        <v>7801996</v>
      </c>
      <c r="L43" s="58">
        <v>2535585</v>
      </c>
      <c r="M43" s="58">
        <v>84383</v>
      </c>
      <c r="N43" s="58">
        <v>79</v>
      </c>
      <c r="O43" s="59">
        <f t="shared" ref="O43:O51" si="22">SUM(L43:N43)</f>
        <v>2620047</v>
      </c>
      <c r="P43" s="117"/>
      <c r="Q43" s="118"/>
      <c r="R43" s="118"/>
      <c r="S43" s="59">
        <f t="shared" si="2"/>
        <v>0</v>
      </c>
      <c r="T43" s="49">
        <f t="shared" si="3"/>
        <v>11683455</v>
      </c>
      <c r="U43" s="49">
        <f t="shared" si="4"/>
        <v>10422043</v>
      </c>
      <c r="V43" s="24"/>
      <c r="W43" s="8">
        <v>2016</v>
      </c>
      <c r="X43" s="8" t="s">
        <v>12</v>
      </c>
      <c r="Y43" s="69">
        <f t="shared" si="18"/>
        <v>10726976</v>
      </c>
      <c r="Z43" s="70">
        <f t="shared" si="19"/>
        <v>568310</v>
      </c>
      <c r="AA43" s="71">
        <f t="shared" ref="AA43:AA51" si="23">+F43+J43+N43</f>
        <v>388169</v>
      </c>
      <c r="AB43" s="66">
        <v>59.217288071511234</v>
      </c>
      <c r="AC43" s="78">
        <v>3.1373032795002569</v>
      </c>
      <c r="AD43" s="79">
        <v>2.1428513957177162</v>
      </c>
      <c r="AE43" s="58">
        <f t="shared" si="20"/>
        <v>9684258</v>
      </c>
      <c r="AF43" s="58">
        <f t="shared" si="21"/>
        <v>529590</v>
      </c>
      <c r="AG43" s="58">
        <f t="shared" ref="AG43:AG51" si="24">+J43+N43</f>
        <v>208195</v>
      </c>
      <c r="AH43" s="66">
        <v>53.461058899063183</v>
      </c>
      <c r="AI43" s="78">
        <v>2.9235530674993244</v>
      </c>
      <c r="AJ43" s="79">
        <v>1.1493214201325965</v>
      </c>
      <c r="AK43" s="37"/>
    </row>
    <row r="44" spans="1:37" ht="12.5" x14ac:dyDescent="0.25">
      <c r="A44" s="7"/>
      <c r="B44" s="10"/>
      <c r="C44" s="11" t="s">
        <v>13</v>
      </c>
      <c r="D44" s="61">
        <v>969871</v>
      </c>
      <c r="E44" s="62">
        <v>35142</v>
      </c>
      <c r="F44" s="62">
        <v>179558</v>
      </c>
      <c r="G44" s="63">
        <f t="shared" si="16"/>
        <v>1184571</v>
      </c>
      <c r="H44" s="64">
        <v>6983831</v>
      </c>
      <c r="I44" s="62">
        <v>412057</v>
      </c>
      <c r="J44" s="62">
        <v>223213</v>
      </c>
      <c r="K44" s="63">
        <f t="shared" si="17"/>
        <v>7619101</v>
      </c>
      <c r="L44" s="62">
        <v>2748646</v>
      </c>
      <c r="M44" s="62">
        <v>90641</v>
      </c>
      <c r="N44" s="62">
        <v>92</v>
      </c>
      <c r="O44" s="63">
        <f t="shared" si="22"/>
        <v>2839379</v>
      </c>
      <c r="P44" s="119"/>
      <c r="Q44" s="113"/>
      <c r="R44" s="113"/>
      <c r="S44" s="63">
        <f t="shared" si="2"/>
        <v>0</v>
      </c>
      <c r="T44" s="46">
        <f t="shared" si="3"/>
        <v>11643051</v>
      </c>
      <c r="U44" s="46">
        <f t="shared" si="4"/>
        <v>10458480</v>
      </c>
      <c r="V44" s="24"/>
      <c r="W44" s="10"/>
      <c r="X44" s="11" t="s">
        <v>13</v>
      </c>
      <c r="Y44" s="72">
        <f t="shared" si="18"/>
        <v>10702348</v>
      </c>
      <c r="Z44" s="73">
        <f t="shared" si="19"/>
        <v>537840</v>
      </c>
      <c r="AA44" s="74">
        <f t="shared" si="23"/>
        <v>402863</v>
      </c>
      <c r="AB44" s="67">
        <v>59.030962853125558</v>
      </c>
      <c r="AC44" s="80">
        <v>2.9665651930702541</v>
      </c>
      <c r="AD44" s="81">
        <v>2.2220722768404393</v>
      </c>
      <c r="AE44" s="62">
        <f t="shared" si="20"/>
        <v>9732477</v>
      </c>
      <c r="AF44" s="62">
        <f t="shared" si="21"/>
        <v>502698</v>
      </c>
      <c r="AG44" s="62">
        <f t="shared" si="24"/>
        <v>223305</v>
      </c>
      <c r="AH44" s="67">
        <v>53.681443385684979</v>
      </c>
      <c r="AI44" s="80">
        <v>2.7727323914659205</v>
      </c>
      <c r="AJ44" s="81">
        <v>1.2316838473124965</v>
      </c>
      <c r="AK44" s="37"/>
    </row>
    <row r="45" spans="1:37" ht="12.5" x14ac:dyDescent="0.25">
      <c r="A45" s="7"/>
      <c r="B45" s="10"/>
      <c r="C45" s="11" t="s">
        <v>14</v>
      </c>
      <c r="D45" s="61">
        <v>930947</v>
      </c>
      <c r="E45" s="62">
        <v>35401</v>
      </c>
      <c r="F45" s="62">
        <v>182341</v>
      </c>
      <c r="G45" s="63">
        <f t="shared" si="16"/>
        <v>1148689</v>
      </c>
      <c r="H45" s="64">
        <v>6962178</v>
      </c>
      <c r="I45" s="62">
        <v>410878</v>
      </c>
      <c r="J45" s="62">
        <v>223912</v>
      </c>
      <c r="K45" s="63">
        <f t="shared" si="17"/>
        <v>7596968</v>
      </c>
      <c r="L45" s="62">
        <v>2948892</v>
      </c>
      <c r="M45" s="62">
        <v>103594</v>
      </c>
      <c r="N45" s="62">
        <v>114</v>
      </c>
      <c r="O45" s="63">
        <f t="shared" si="22"/>
        <v>3052600</v>
      </c>
      <c r="P45" s="119"/>
      <c r="Q45" s="113"/>
      <c r="R45" s="113"/>
      <c r="S45" s="63">
        <f t="shared" si="2"/>
        <v>0</v>
      </c>
      <c r="T45" s="46">
        <f t="shared" si="3"/>
        <v>11798257</v>
      </c>
      <c r="U45" s="46">
        <f t="shared" si="4"/>
        <v>10649568</v>
      </c>
      <c r="V45" s="24"/>
      <c r="W45" s="10"/>
      <c r="X45" s="11" t="s">
        <v>14</v>
      </c>
      <c r="Y45" s="72">
        <f t="shared" si="18"/>
        <v>10842017</v>
      </c>
      <c r="Z45" s="73">
        <f t="shared" si="19"/>
        <v>549873</v>
      </c>
      <c r="AA45" s="74">
        <f t="shared" si="23"/>
        <v>406367</v>
      </c>
      <c r="AB45" s="67">
        <v>59.750396444388514</v>
      </c>
      <c r="AC45" s="80">
        <v>3.0303521700865481</v>
      </c>
      <c r="AD45" s="81">
        <v>2.2394900646177578</v>
      </c>
      <c r="AE45" s="62">
        <f t="shared" si="20"/>
        <v>9911070</v>
      </c>
      <c r="AF45" s="62">
        <f t="shared" si="21"/>
        <v>514472</v>
      </c>
      <c r="AG45" s="62">
        <f>+J45+N45</f>
        <v>224026</v>
      </c>
      <c r="AH45" s="67">
        <v>54.61994402776584</v>
      </c>
      <c r="AI45" s="80">
        <v>2.8352571260068533</v>
      </c>
      <c r="AJ45" s="81">
        <v>1.2346081281601551</v>
      </c>
      <c r="AK45" s="37"/>
    </row>
    <row r="46" spans="1:37" ht="12.5" x14ac:dyDescent="0.25">
      <c r="A46" s="7"/>
      <c r="B46" s="11"/>
      <c r="C46" s="11" t="s">
        <v>15</v>
      </c>
      <c r="D46" s="61">
        <v>883968</v>
      </c>
      <c r="E46" s="62">
        <v>33308</v>
      </c>
      <c r="F46" s="62">
        <v>183171</v>
      </c>
      <c r="G46" s="63">
        <f t="shared" ref="G46:G52" si="25">SUM(D46:F46)</f>
        <v>1100447</v>
      </c>
      <c r="H46" s="64">
        <v>6646707</v>
      </c>
      <c r="I46" s="62">
        <v>404293</v>
      </c>
      <c r="J46" s="62">
        <v>252063</v>
      </c>
      <c r="K46" s="63">
        <f t="shared" ref="K46:K52" si="26">SUM(H46:J46)</f>
        <v>7303063</v>
      </c>
      <c r="L46" s="62">
        <v>3291177</v>
      </c>
      <c r="M46" s="62">
        <v>115487</v>
      </c>
      <c r="N46" s="62">
        <v>102</v>
      </c>
      <c r="O46" s="63">
        <f t="shared" si="22"/>
        <v>3406766</v>
      </c>
      <c r="P46" s="119"/>
      <c r="Q46" s="113"/>
      <c r="R46" s="113"/>
      <c r="S46" s="63">
        <f t="shared" si="2"/>
        <v>0</v>
      </c>
      <c r="T46" s="46">
        <f t="shared" si="3"/>
        <v>11810276</v>
      </c>
      <c r="U46" s="46">
        <f t="shared" si="4"/>
        <v>10709829</v>
      </c>
      <c r="V46" s="24"/>
      <c r="W46" s="11"/>
      <c r="X46" s="11" t="s">
        <v>15</v>
      </c>
      <c r="Y46" s="72">
        <f t="shared" ref="Y46:Z52" si="27">+D46+H46+L46</f>
        <v>10821852</v>
      </c>
      <c r="Z46" s="73">
        <f t="shared" si="27"/>
        <v>553088</v>
      </c>
      <c r="AA46" s="74">
        <f t="shared" si="23"/>
        <v>435336</v>
      </c>
      <c r="AB46" s="67">
        <v>59.588509340639398</v>
      </c>
      <c r="AC46" s="80">
        <v>3.0454758995221489</v>
      </c>
      <c r="AD46" s="81">
        <v>2.3970964768615013</v>
      </c>
      <c r="AE46" s="62">
        <f t="shared" ref="AE46:AE52" si="28">+H46+L46</f>
        <v>9937884</v>
      </c>
      <c r="AF46" s="62">
        <f t="shared" si="21"/>
        <v>519780</v>
      </c>
      <c r="AG46" s="62">
        <f t="shared" si="24"/>
        <v>252165</v>
      </c>
      <c r="AH46" s="67">
        <v>54.721104443138827</v>
      </c>
      <c r="AI46" s="80">
        <v>2.862071610762885</v>
      </c>
      <c r="AJ46" s="81">
        <v>1.3884995338951533</v>
      </c>
      <c r="AK46" s="37"/>
    </row>
    <row r="47" spans="1:37" ht="12.5" x14ac:dyDescent="0.25">
      <c r="A47" s="7"/>
      <c r="B47" s="10"/>
      <c r="C47" s="11" t="s">
        <v>16</v>
      </c>
      <c r="D47" s="61">
        <v>846015</v>
      </c>
      <c r="E47" s="62">
        <v>32028</v>
      </c>
      <c r="F47" s="62">
        <v>182621</v>
      </c>
      <c r="G47" s="63">
        <f t="shared" si="25"/>
        <v>1060664</v>
      </c>
      <c r="H47" s="64">
        <v>6673403</v>
      </c>
      <c r="I47" s="62">
        <v>426442</v>
      </c>
      <c r="J47" s="62">
        <v>254395</v>
      </c>
      <c r="K47" s="63">
        <f t="shared" si="26"/>
        <v>7354240</v>
      </c>
      <c r="L47" s="62">
        <v>3560882</v>
      </c>
      <c r="M47" s="62">
        <v>126585</v>
      </c>
      <c r="N47" s="62">
        <v>140</v>
      </c>
      <c r="O47" s="63">
        <f t="shared" si="22"/>
        <v>3687607</v>
      </c>
      <c r="P47" s="119"/>
      <c r="Q47" s="113"/>
      <c r="R47" s="113"/>
      <c r="S47" s="63">
        <f t="shared" si="2"/>
        <v>0</v>
      </c>
      <c r="T47" s="46">
        <f t="shared" si="3"/>
        <v>12102511</v>
      </c>
      <c r="U47" s="46">
        <f t="shared" si="4"/>
        <v>11041847</v>
      </c>
      <c r="V47" s="24"/>
      <c r="W47" s="10"/>
      <c r="X47" s="11" t="s">
        <v>16</v>
      </c>
      <c r="Y47" s="72">
        <f t="shared" si="27"/>
        <v>11080300</v>
      </c>
      <c r="Z47" s="73">
        <f t="shared" si="27"/>
        <v>585055</v>
      </c>
      <c r="AA47" s="74">
        <f t="shared" si="23"/>
        <v>437156</v>
      </c>
      <c r="AB47" s="67">
        <v>60.959723516627371</v>
      </c>
      <c r="AC47" s="80">
        <v>3.2187568064060024</v>
      </c>
      <c r="AD47" s="81">
        <v>2.4050710624833944</v>
      </c>
      <c r="AE47" s="62">
        <f t="shared" si="28"/>
        <v>10234285</v>
      </c>
      <c r="AF47" s="62">
        <f t="shared" si="21"/>
        <v>553027</v>
      </c>
      <c r="AG47" s="62">
        <f t="shared" si="24"/>
        <v>254535</v>
      </c>
      <c r="AH47" s="67">
        <v>56.305261048019162</v>
      </c>
      <c r="AI47" s="80">
        <v>3.0425505642653974</v>
      </c>
      <c r="AJ47" s="81">
        <v>1.4003576821299737</v>
      </c>
      <c r="AK47" s="37"/>
    </row>
    <row r="48" spans="1:37" ht="12.5" x14ac:dyDescent="0.25">
      <c r="A48" s="7"/>
      <c r="B48" s="10"/>
      <c r="C48" s="11" t="s">
        <v>17</v>
      </c>
      <c r="D48" s="61">
        <v>781976</v>
      </c>
      <c r="E48" s="62">
        <v>30232</v>
      </c>
      <c r="F48" s="62">
        <v>183311</v>
      </c>
      <c r="G48" s="63">
        <f t="shared" si="25"/>
        <v>995519</v>
      </c>
      <c r="H48" s="64">
        <v>6625515</v>
      </c>
      <c r="I48" s="62">
        <v>458283</v>
      </c>
      <c r="J48" s="62">
        <v>265371</v>
      </c>
      <c r="K48" s="63">
        <f t="shared" si="26"/>
        <v>7349169</v>
      </c>
      <c r="L48" s="62">
        <v>3895028</v>
      </c>
      <c r="M48" s="62">
        <v>138585</v>
      </c>
      <c r="N48" s="62">
        <v>166</v>
      </c>
      <c r="O48" s="63">
        <f t="shared" si="22"/>
        <v>4033779</v>
      </c>
      <c r="P48" s="119"/>
      <c r="Q48" s="113"/>
      <c r="R48" s="113"/>
      <c r="S48" s="63">
        <f t="shared" si="2"/>
        <v>0</v>
      </c>
      <c r="T48" s="46">
        <f t="shared" si="3"/>
        <v>12378467</v>
      </c>
      <c r="U48" s="46">
        <f t="shared" si="4"/>
        <v>11382948</v>
      </c>
      <c r="V48" s="24"/>
      <c r="W48" s="10"/>
      <c r="X48" s="11" t="s">
        <v>17</v>
      </c>
      <c r="Y48" s="72">
        <f t="shared" si="27"/>
        <v>11302519</v>
      </c>
      <c r="Z48" s="73">
        <f t="shared" si="27"/>
        <v>627100</v>
      </c>
      <c r="AA48" s="74">
        <f t="shared" si="23"/>
        <v>448848</v>
      </c>
      <c r="AB48" s="67">
        <v>62.129458389246523</v>
      </c>
      <c r="AC48" s="80">
        <v>3.447141593471021</v>
      </c>
      <c r="AD48" s="81">
        <v>2.4672980544510938</v>
      </c>
      <c r="AE48" s="62">
        <f t="shared" si="28"/>
        <v>10520543</v>
      </c>
      <c r="AF48" s="62">
        <f t="shared" si="21"/>
        <v>596868</v>
      </c>
      <c r="AG48" s="62">
        <f t="shared" si="24"/>
        <v>265537</v>
      </c>
      <c r="AH48" s="67">
        <v>57.830970118323073</v>
      </c>
      <c r="AI48" s="80">
        <v>3.2809575962555595</v>
      </c>
      <c r="AJ48" s="81">
        <v>1.4596454111075021</v>
      </c>
      <c r="AK48" s="37"/>
    </row>
    <row r="49" spans="1:37" ht="12.5" x14ac:dyDescent="0.25">
      <c r="A49" s="7"/>
      <c r="B49" s="10"/>
      <c r="C49" s="11" t="s">
        <v>18</v>
      </c>
      <c r="D49" s="61">
        <v>725839</v>
      </c>
      <c r="E49" s="62">
        <v>28409</v>
      </c>
      <c r="F49" s="62">
        <v>189985</v>
      </c>
      <c r="G49" s="63">
        <f t="shared" si="25"/>
        <v>944233</v>
      </c>
      <c r="H49" s="64">
        <v>6721472</v>
      </c>
      <c r="I49" s="62">
        <v>476908</v>
      </c>
      <c r="J49" s="62">
        <v>268894</v>
      </c>
      <c r="K49" s="63">
        <f t="shared" si="26"/>
        <v>7467274</v>
      </c>
      <c r="L49" s="62">
        <v>4201042</v>
      </c>
      <c r="M49" s="62">
        <v>153445</v>
      </c>
      <c r="N49" s="62">
        <v>191</v>
      </c>
      <c r="O49" s="63">
        <f t="shared" si="22"/>
        <v>4354678</v>
      </c>
      <c r="P49" s="119"/>
      <c r="Q49" s="113"/>
      <c r="R49" s="113"/>
      <c r="S49" s="63">
        <f t="shared" si="2"/>
        <v>0</v>
      </c>
      <c r="T49" s="46">
        <f t="shared" si="3"/>
        <v>12766185</v>
      </c>
      <c r="U49" s="46">
        <f t="shared" si="4"/>
        <v>11821952</v>
      </c>
      <c r="V49" s="24"/>
      <c r="W49" s="10"/>
      <c r="X49" s="11" t="s">
        <v>18</v>
      </c>
      <c r="Y49" s="72">
        <f t="shared" si="27"/>
        <v>11648353</v>
      </c>
      <c r="Z49" s="73">
        <f t="shared" si="27"/>
        <v>658762</v>
      </c>
      <c r="AA49" s="74">
        <f t="shared" si="23"/>
        <v>459070</v>
      </c>
      <c r="AB49" s="67">
        <v>63.977145194384597</v>
      </c>
      <c r="AC49" s="80">
        <v>3.618169205770394</v>
      </c>
      <c r="AD49" s="81">
        <v>2.5213854734987975</v>
      </c>
      <c r="AE49" s="62">
        <f t="shared" si="28"/>
        <v>10922514</v>
      </c>
      <c r="AF49" s="62">
        <f t="shared" si="21"/>
        <v>630353</v>
      </c>
      <c r="AG49" s="62">
        <f t="shared" si="24"/>
        <v>269085</v>
      </c>
      <c r="AH49" s="67">
        <v>59.99056382182944</v>
      </c>
      <c r="AI49" s="80">
        <v>3.4621362697984783</v>
      </c>
      <c r="AJ49" s="81">
        <v>1.4779162440072839</v>
      </c>
      <c r="AK49" s="37"/>
    </row>
    <row r="50" spans="1:37" ht="12.5" x14ac:dyDescent="0.25">
      <c r="A50" s="7"/>
      <c r="B50" s="11"/>
      <c r="C50" s="11" t="s">
        <v>19</v>
      </c>
      <c r="D50" s="61">
        <v>687300</v>
      </c>
      <c r="E50" s="62">
        <v>26639</v>
      </c>
      <c r="F50" s="62">
        <v>194224</v>
      </c>
      <c r="G50" s="63">
        <f t="shared" si="25"/>
        <v>908163</v>
      </c>
      <c r="H50" s="64">
        <v>6777931</v>
      </c>
      <c r="I50" s="62">
        <v>482986</v>
      </c>
      <c r="J50" s="62">
        <v>272190</v>
      </c>
      <c r="K50" s="63">
        <f t="shared" si="26"/>
        <v>7533107</v>
      </c>
      <c r="L50" s="62">
        <v>4534660</v>
      </c>
      <c r="M50" s="62">
        <v>190053</v>
      </c>
      <c r="N50" s="62">
        <v>203</v>
      </c>
      <c r="O50" s="63">
        <f t="shared" si="22"/>
        <v>4724916</v>
      </c>
      <c r="P50" s="119"/>
      <c r="Q50" s="113"/>
      <c r="R50" s="113"/>
      <c r="S50" s="63">
        <f t="shared" si="2"/>
        <v>0</v>
      </c>
      <c r="T50" s="46">
        <f t="shared" si="3"/>
        <v>13166186</v>
      </c>
      <c r="U50" s="46">
        <f t="shared" si="4"/>
        <v>12258023</v>
      </c>
      <c r="V50" s="24"/>
      <c r="W50" s="10"/>
      <c r="X50" s="11" t="s">
        <v>19</v>
      </c>
      <c r="Y50" s="72">
        <f t="shared" si="27"/>
        <v>11999891</v>
      </c>
      <c r="Z50" s="73">
        <f t="shared" si="27"/>
        <v>699678</v>
      </c>
      <c r="AA50" s="74">
        <f t="shared" si="23"/>
        <v>466617</v>
      </c>
      <c r="AB50" s="67">
        <v>65.853058157366917</v>
      </c>
      <c r="AC50" s="80">
        <v>3.8396962126931129</v>
      </c>
      <c r="AD50" s="81">
        <v>2.5607029629032527</v>
      </c>
      <c r="AE50" s="62">
        <f t="shared" si="28"/>
        <v>11312591</v>
      </c>
      <c r="AF50" s="62">
        <f t="shared" si="21"/>
        <v>673039</v>
      </c>
      <c r="AG50" s="62">
        <f t="shared" si="24"/>
        <v>272393</v>
      </c>
      <c r="AH50" s="67">
        <v>62.081289991176213</v>
      </c>
      <c r="AI50" s="80">
        <v>3.6935065834494725</v>
      </c>
      <c r="AJ50" s="81">
        <v>1.4948395840145254</v>
      </c>
      <c r="AK50" s="37"/>
    </row>
    <row r="51" spans="1:37" ht="12.5" x14ac:dyDescent="0.25">
      <c r="A51" s="7"/>
      <c r="B51" s="10"/>
      <c r="C51" s="11" t="s">
        <v>20</v>
      </c>
      <c r="D51" s="61">
        <v>646638</v>
      </c>
      <c r="E51" s="62">
        <v>26454</v>
      </c>
      <c r="F51" s="62">
        <v>199623</v>
      </c>
      <c r="G51" s="63">
        <f t="shared" si="25"/>
        <v>872715</v>
      </c>
      <c r="H51" s="64">
        <v>6716327</v>
      </c>
      <c r="I51" s="62">
        <v>464334</v>
      </c>
      <c r="J51" s="62">
        <v>273913</v>
      </c>
      <c r="K51" s="63">
        <f t="shared" si="26"/>
        <v>7454574</v>
      </c>
      <c r="L51" s="62">
        <v>4778385</v>
      </c>
      <c r="M51" s="62">
        <v>216095</v>
      </c>
      <c r="N51" s="62">
        <v>216</v>
      </c>
      <c r="O51" s="63">
        <f t="shared" si="22"/>
        <v>4994696</v>
      </c>
      <c r="P51" s="119"/>
      <c r="Q51" s="113"/>
      <c r="R51" s="113"/>
      <c r="S51" s="63">
        <f t="shared" si="2"/>
        <v>0</v>
      </c>
      <c r="T51" s="46">
        <f t="shared" si="3"/>
        <v>13321985</v>
      </c>
      <c r="U51" s="46">
        <f t="shared" si="4"/>
        <v>12449270</v>
      </c>
      <c r="V51" s="24"/>
      <c r="W51" s="11"/>
      <c r="X51" s="11" t="s">
        <v>20</v>
      </c>
      <c r="Y51" s="72">
        <f t="shared" si="27"/>
        <v>12141350</v>
      </c>
      <c r="Z51" s="73">
        <f t="shared" si="27"/>
        <v>706883</v>
      </c>
      <c r="AA51" s="74">
        <f t="shared" si="23"/>
        <v>473752</v>
      </c>
      <c r="AB51" s="67">
        <v>66.573936852183436</v>
      </c>
      <c r="AC51" s="80">
        <v>3.8760091920488233</v>
      </c>
      <c r="AD51" s="81">
        <v>2.5976959507464659</v>
      </c>
      <c r="AE51" s="62">
        <f t="shared" si="28"/>
        <v>11494712</v>
      </c>
      <c r="AF51" s="62">
        <f t="shared" si="21"/>
        <v>680429</v>
      </c>
      <c r="AG51" s="62">
        <f t="shared" si="24"/>
        <v>274129</v>
      </c>
      <c r="AH51" s="67">
        <v>63.028265458292125</v>
      </c>
      <c r="AI51" s="80">
        <v>3.7309555591754062</v>
      </c>
      <c r="AJ51" s="81">
        <v>1.5031151177877413</v>
      </c>
      <c r="AK51" s="37"/>
    </row>
    <row r="52" spans="1:37" ht="12.5" x14ac:dyDescent="0.25">
      <c r="A52" s="7"/>
      <c r="B52" s="10"/>
      <c r="C52" s="11" t="s">
        <v>21</v>
      </c>
      <c r="D52" s="61">
        <v>617161</v>
      </c>
      <c r="E52" s="62">
        <v>25528</v>
      </c>
      <c r="F52" s="62">
        <v>200551</v>
      </c>
      <c r="G52" s="63">
        <f t="shared" si="25"/>
        <v>843240</v>
      </c>
      <c r="H52" s="64">
        <v>6515812</v>
      </c>
      <c r="I52" s="62">
        <v>460620</v>
      </c>
      <c r="J52" s="62">
        <v>277503</v>
      </c>
      <c r="K52" s="63">
        <f t="shared" si="26"/>
        <v>7253935</v>
      </c>
      <c r="L52" s="62">
        <v>5016382</v>
      </c>
      <c r="M52" s="62">
        <v>240699</v>
      </c>
      <c r="N52" s="62">
        <v>214</v>
      </c>
      <c r="O52" s="63">
        <f t="shared" ref="O52:O57" si="29">SUM(L52:N52)</f>
        <v>5257295</v>
      </c>
      <c r="P52" s="119"/>
      <c r="Q52" s="113"/>
      <c r="R52" s="113"/>
      <c r="S52" s="63">
        <f t="shared" si="2"/>
        <v>0</v>
      </c>
      <c r="T52" s="46">
        <f t="shared" si="3"/>
        <v>13354470</v>
      </c>
      <c r="U52" s="46">
        <f t="shared" si="4"/>
        <v>12511230</v>
      </c>
      <c r="V52" s="24"/>
      <c r="W52" s="10"/>
      <c r="X52" s="11" t="s">
        <v>21</v>
      </c>
      <c r="Y52" s="72">
        <f t="shared" si="27"/>
        <v>12149355</v>
      </c>
      <c r="Z52" s="73">
        <f t="shared" si="27"/>
        <v>726847</v>
      </c>
      <c r="AA52" s="74">
        <f t="shared" ref="AA52:AA57" si="30">+F52+J52+N52</f>
        <v>478268</v>
      </c>
      <c r="AB52" s="67">
        <v>66.562465159000041</v>
      </c>
      <c r="AC52" s="80">
        <v>3.9821643299931315</v>
      </c>
      <c r="AD52" s="81">
        <v>2.6202787791339235</v>
      </c>
      <c r="AE52" s="62">
        <f t="shared" si="28"/>
        <v>11532194</v>
      </c>
      <c r="AF52" s="62">
        <f t="shared" si="21"/>
        <v>701319</v>
      </c>
      <c r="AG52" s="62">
        <f t="shared" ref="AG52:AG66" si="31">+J52+N52</f>
        <v>277717</v>
      </c>
      <c r="AH52" s="67">
        <v>63.181235656693651</v>
      </c>
      <c r="AI52" s="80">
        <v>3.842304509403565</v>
      </c>
      <c r="AJ52" s="81">
        <v>1.5215234172153183</v>
      </c>
      <c r="AK52" s="37"/>
    </row>
    <row r="53" spans="1:37" ht="12.5" x14ac:dyDescent="0.25">
      <c r="A53" s="7"/>
      <c r="B53" s="11"/>
      <c r="C53" s="11" t="s">
        <v>22</v>
      </c>
      <c r="D53" s="61">
        <v>528026</v>
      </c>
      <c r="E53" s="62">
        <v>19805</v>
      </c>
      <c r="F53" s="62">
        <v>196042</v>
      </c>
      <c r="G53" s="63">
        <f t="shared" ref="G53:G57" si="32">SUM(D53:F53)</f>
        <v>743873</v>
      </c>
      <c r="H53" s="64">
        <v>6520966</v>
      </c>
      <c r="I53" s="62">
        <v>446071</v>
      </c>
      <c r="J53" s="62">
        <v>265393</v>
      </c>
      <c r="K53" s="63">
        <f t="shared" ref="K53:K57" si="33">SUM(H53:J53)</f>
        <v>7232430</v>
      </c>
      <c r="L53" s="62">
        <v>5393585</v>
      </c>
      <c r="M53" s="62">
        <v>245874</v>
      </c>
      <c r="N53" s="62">
        <v>191</v>
      </c>
      <c r="O53" s="63">
        <f t="shared" si="29"/>
        <v>5639650</v>
      </c>
      <c r="P53" s="119"/>
      <c r="Q53" s="113"/>
      <c r="R53" s="113"/>
      <c r="S53" s="63">
        <f t="shared" si="2"/>
        <v>0</v>
      </c>
      <c r="T53" s="46">
        <f t="shared" si="3"/>
        <v>13615953</v>
      </c>
      <c r="U53" s="46">
        <f t="shared" si="4"/>
        <v>12872080</v>
      </c>
      <c r="V53" s="24"/>
      <c r="W53" s="11"/>
      <c r="X53" s="11" t="s">
        <v>22</v>
      </c>
      <c r="Y53" s="72">
        <f t="shared" ref="Y53:Y57" si="34">+D53+H53+L53</f>
        <v>12442577</v>
      </c>
      <c r="Z53" s="73">
        <f t="shared" ref="Z53:Z57" si="35">+E53+I53+M53</f>
        <v>711750</v>
      </c>
      <c r="AA53" s="74">
        <f t="shared" si="30"/>
        <v>461626</v>
      </c>
      <c r="AB53" s="67">
        <v>68.112328472757341</v>
      </c>
      <c r="AC53" s="80">
        <v>3.8962145695771091</v>
      </c>
      <c r="AD53" s="81">
        <v>2.5270023841174605</v>
      </c>
      <c r="AE53" s="62">
        <f t="shared" ref="AE53:AE61" si="36">+H53+L53</f>
        <v>11914551</v>
      </c>
      <c r="AF53" s="62">
        <f t="shared" ref="AF53:AF66" si="37">+I53+M53</f>
        <v>691945</v>
      </c>
      <c r="AG53" s="62">
        <f t="shared" si="31"/>
        <v>265584</v>
      </c>
      <c r="AH53" s="67">
        <v>65.221843619486492</v>
      </c>
      <c r="AI53" s="80">
        <v>3.7877993541918271</v>
      </c>
      <c r="AJ53" s="81">
        <v>1.4538422904763848</v>
      </c>
      <c r="AK53" s="37"/>
    </row>
    <row r="54" spans="1:37" ht="13" thickBot="1" x14ac:dyDescent="0.3">
      <c r="A54" s="7"/>
      <c r="B54" s="14"/>
      <c r="C54" s="15" t="s">
        <v>23</v>
      </c>
      <c r="D54" s="53">
        <v>508921</v>
      </c>
      <c r="E54" s="54">
        <v>15666</v>
      </c>
      <c r="F54" s="54">
        <v>205528</v>
      </c>
      <c r="G54" s="55">
        <f t="shared" si="32"/>
        <v>730115</v>
      </c>
      <c r="H54" s="56">
        <v>6196066</v>
      </c>
      <c r="I54" s="54">
        <v>439649</v>
      </c>
      <c r="J54" s="54">
        <v>288548</v>
      </c>
      <c r="K54" s="55">
        <f t="shared" si="33"/>
        <v>6924263</v>
      </c>
      <c r="L54" s="54">
        <v>5996284</v>
      </c>
      <c r="M54" s="54">
        <v>294432</v>
      </c>
      <c r="N54" s="54">
        <v>160</v>
      </c>
      <c r="O54" s="55">
        <f t="shared" si="29"/>
        <v>6290876</v>
      </c>
      <c r="P54" s="120"/>
      <c r="Q54" s="121"/>
      <c r="R54" s="121"/>
      <c r="S54" s="55">
        <f t="shared" si="2"/>
        <v>0</v>
      </c>
      <c r="T54" s="43">
        <f t="shared" si="3"/>
        <v>13945254</v>
      </c>
      <c r="U54" s="43">
        <f t="shared" si="4"/>
        <v>13215139</v>
      </c>
      <c r="V54" s="24"/>
      <c r="W54" s="14"/>
      <c r="X54" s="15" t="s">
        <v>23</v>
      </c>
      <c r="Y54" s="75">
        <f t="shared" si="34"/>
        <v>12701271</v>
      </c>
      <c r="Z54" s="76">
        <f t="shared" si="35"/>
        <v>749747</v>
      </c>
      <c r="AA54" s="77">
        <f t="shared" si="30"/>
        <v>494236</v>
      </c>
      <c r="AB54" s="68">
        <v>69.470765866717898</v>
      </c>
      <c r="AC54" s="82">
        <v>4.1008099343974429</v>
      </c>
      <c r="AD54" s="83">
        <v>2.7032691010925745</v>
      </c>
      <c r="AE54" s="54">
        <f t="shared" si="36"/>
        <v>12192350</v>
      </c>
      <c r="AF54" s="54">
        <f t="shared" si="37"/>
        <v>734081</v>
      </c>
      <c r="AG54" s="54">
        <f t="shared" si="31"/>
        <v>288708</v>
      </c>
      <c r="AH54" s="68">
        <v>66.687175812174857</v>
      </c>
      <c r="AI54" s="82">
        <v>4.0151233115336362</v>
      </c>
      <c r="AJ54" s="83">
        <v>1.5791148674686486</v>
      </c>
      <c r="AK54" s="37"/>
    </row>
    <row r="55" spans="1:37" ht="12.5" x14ac:dyDescent="0.25">
      <c r="A55" s="7"/>
      <c r="B55" s="8">
        <v>2017</v>
      </c>
      <c r="C55" s="8" t="s">
        <v>12</v>
      </c>
      <c r="D55" s="57">
        <v>509498</v>
      </c>
      <c r="E55" s="58">
        <v>15703</v>
      </c>
      <c r="F55" s="58">
        <v>205491</v>
      </c>
      <c r="G55" s="59">
        <f t="shared" si="32"/>
        <v>730692</v>
      </c>
      <c r="H55" s="60">
        <v>6095304</v>
      </c>
      <c r="I55" s="58">
        <v>434854</v>
      </c>
      <c r="J55" s="58">
        <v>278497</v>
      </c>
      <c r="K55" s="59">
        <f t="shared" si="33"/>
        <v>6808655</v>
      </c>
      <c r="L55" s="58">
        <v>6209873</v>
      </c>
      <c r="M55" s="58">
        <v>294025</v>
      </c>
      <c r="N55" s="58">
        <v>161</v>
      </c>
      <c r="O55" s="59">
        <f t="shared" si="29"/>
        <v>6504059</v>
      </c>
      <c r="P55" s="117"/>
      <c r="Q55" s="118"/>
      <c r="R55" s="118"/>
      <c r="S55" s="59">
        <f t="shared" si="2"/>
        <v>0</v>
      </c>
      <c r="T55" s="49">
        <f t="shared" si="3"/>
        <v>14043406</v>
      </c>
      <c r="U55" s="49">
        <f t="shared" si="4"/>
        <v>13312714</v>
      </c>
      <c r="V55" s="24"/>
      <c r="W55" s="8">
        <v>2017</v>
      </c>
      <c r="X55" s="8" t="s">
        <v>12</v>
      </c>
      <c r="Y55" s="69">
        <f t="shared" si="34"/>
        <v>12814675</v>
      </c>
      <c r="Z55" s="70">
        <f t="shared" si="35"/>
        <v>744582</v>
      </c>
      <c r="AA55" s="71">
        <f t="shared" si="30"/>
        <v>484149</v>
      </c>
      <c r="AB55" s="66">
        <v>69.971354016758582</v>
      </c>
      <c r="AC55" s="78">
        <v>4.0656053092650524</v>
      </c>
      <c r="AD55" s="79">
        <v>2.6435755160282759</v>
      </c>
      <c r="AE55" s="58">
        <f t="shared" si="36"/>
        <v>12305177</v>
      </c>
      <c r="AF55" s="58">
        <f t="shared" si="37"/>
        <v>728879</v>
      </c>
      <c r="AG55" s="58">
        <f t="shared" si="31"/>
        <v>278658</v>
      </c>
      <c r="AH55" s="66">
        <v>67.189366574327892</v>
      </c>
      <c r="AI55" s="78">
        <v>3.9798629730665018</v>
      </c>
      <c r="AJ55" s="79">
        <v>1.5215428848255543</v>
      </c>
      <c r="AK55" s="37"/>
    </row>
    <row r="56" spans="1:37" ht="12.5" x14ac:dyDescent="0.25">
      <c r="A56" s="7"/>
      <c r="B56" s="10"/>
      <c r="C56" s="11" t="s">
        <v>13</v>
      </c>
      <c r="D56" s="61">
        <v>444658</v>
      </c>
      <c r="E56" s="62">
        <v>13417</v>
      </c>
      <c r="F56" s="62">
        <v>187523</v>
      </c>
      <c r="G56" s="63">
        <f t="shared" si="32"/>
        <v>645598</v>
      </c>
      <c r="H56" s="64">
        <v>5844636</v>
      </c>
      <c r="I56" s="62">
        <v>408047</v>
      </c>
      <c r="J56" s="62">
        <v>289008</v>
      </c>
      <c r="K56" s="63">
        <f t="shared" si="33"/>
        <v>6541691</v>
      </c>
      <c r="L56" s="62">
        <v>6586575</v>
      </c>
      <c r="M56" s="62">
        <v>331525</v>
      </c>
      <c r="N56" s="62">
        <v>525</v>
      </c>
      <c r="O56" s="63">
        <f t="shared" si="29"/>
        <v>6918625</v>
      </c>
      <c r="P56" s="119"/>
      <c r="Q56" s="113"/>
      <c r="R56" s="113"/>
      <c r="S56" s="63">
        <f t="shared" si="2"/>
        <v>0</v>
      </c>
      <c r="T56" s="46">
        <f t="shared" si="3"/>
        <v>14105914</v>
      </c>
      <c r="U56" s="46">
        <f t="shared" si="4"/>
        <v>13460316</v>
      </c>
      <c r="V56" s="24"/>
      <c r="W56" s="10"/>
      <c r="X56" s="11" t="s">
        <v>13</v>
      </c>
      <c r="Y56" s="72">
        <f t="shared" si="34"/>
        <v>12875869</v>
      </c>
      <c r="Z56" s="73">
        <f t="shared" si="35"/>
        <v>752989</v>
      </c>
      <c r="AA56" s="74">
        <f t="shared" si="30"/>
        <v>477056</v>
      </c>
      <c r="AB56" s="67">
        <v>70.224950650871818</v>
      </c>
      <c r="AC56" s="80">
        <v>4.1067997325578043</v>
      </c>
      <c r="AD56" s="81">
        <v>2.6018619836612431</v>
      </c>
      <c r="AE56" s="62">
        <f t="shared" si="36"/>
        <v>12431211</v>
      </c>
      <c r="AF56" s="62">
        <f t="shared" si="37"/>
        <v>739572</v>
      </c>
      <c r="AG56" s="62">
        <f t="shared" si="31"/>
        <v>289533</v>
      </c>
      <c r="AH56" s="67">
        <v>67.799787261393774</v>
      </c>
      <c r="AI56" s="80">
        <v>4.0336234550667278</v>
      </c>
      <c r="AJ56" s="81">
        <v>1.5791121078351193</v>
      </c>
      <c r="AK56" s="37"/>
    </row>
    <row r="57" spans="1:37" ht="12.5" x14ac:dyDescent="0.25">
      <c r="A57" s="7"/>
      <c r="B57" s="10"/>
      <c r="C57" s="11" t="s">
        <v>14</v>
      </c>
      <c r="D57" s="61">
        <v>435797</v>
      </c>
      <c r="E57" s="62">
        <v>14093</v>
      </c>
      <c r="F57" s="62">
        <v>191859</v>
      </c>
      <c r="G57" s="63">
        <f t="shared" si="32"/>
        <v>641749</v>
      </c>
      <c r="H57" s="64">
        <v>5671177</v>
      </c>
      <c r="I57" s="62">
        <v>392226</v>
      </c>
      <c r="J57" s="62">
        <v>293330</v>
      </c>
      <c r="K57" s="63">
        <f t="shared" si="33"/>
        <v>6356733</v>
      </c>
      <c r="L57" s="62">
        <v>6988948</v>
      </c>
      <c r="M57" s="62">
        <v>393277</v>
      </c>
      <c r="N57" s="62">
        <v>608</v>
      </c>
      <c r="O57" s="63">
        <f t="shared" si="29"/>
        <v>7382833</v>
      </c>
      <c r="P57" s="119"/>
      <c r="Q57" s="113"/>
      <c r="R57" s="113"/>
      <c r="S57" s="63">
        <f t="shared" si="2"/>
        <v>0</v>
      </c>
      <c r="T57" s="46">
        <f t="shared" si="3"/>
        <v>14381315</v>
      </c>
      <c r="U57" s="46">
        <f t="shared" si="4"/>
        <v>13739566</v>
      </c>
      <c r="V57" s="24"/>
      <c r="W57" s="10"/>
      <c r="X57" s="11" t="s">
        <v>14</v>
      </c>
      <c r="Y57" s="72">
        <f t="shared" si="34"/>
        <v>13095922</v>
      </c>
      <c r="Z57" s="73">
        <f t="shared" si="35"/>
        <v>799596</v>
      </c>
      <c r="AA57" s="74">
        <f t="shared" si="30"/>
        <v>485797</v>
      </c>
      <c r="AB57" s="67">
        <v>71.343392061553985</v>
      </c>
      <c r="AC57" s="80">
        <v>4.356004175868665</v>
      </c>
      <c r="AD57" s="81">
        <v>2.6465036851415835</v>
      </c>
      <c r="AE57" s="62">
        <f t="shared" si="36"/>
        <v>12660125</v>
      </c>
      <c r="AF57" s="62">
        <f t="shared" si="37"/>
        <v>785503</v>
      </c>
      <c r="AG57" s="62">
        <f t="shared" si="31"/>
        <v>293938</v>
      </c>
      <c r="AH57" s="67">
        <v>68.969276193251687</v>
      </c>
      <c r="AI57" s="80">
        <v>4.2792289458143413</v>
      </c>
      <c r="AJ57" s="81">
        <v>1.6013026021221761</v>
      </c>
      <c r="AK57" s="37"/>
    </row>
    <row r="58" spans="1:37" ht="12.5" x14ac:dyDescent="0.25">
      <c r="A58" s="7"/>
      <c r="B58" s="11"/>
      <c r="C58" s="11" t="s">
        <v>15</v>
      </c>
      <c r="D58" s="61">
        <v>412574</v>
      </c>
      <c r="E58" s="62">
        <v>12371</v>
      </c>
      <c r="F58" s="62">
        <v>191268</v>
      </c>
      <c r="G58" s="63">
        <f t="shared" ref="G58:G69" si="38">SUM(D58:F58)</f>
        <v>616213</v>
      </c>
      <c r="H58" s="64">
        <v>5493661</v>
      </c>
      <c r="I58" s="62">
        <v>336436</v>
      </c>
      <c r="J58" s="62">
        <v>292238</v>
      </c>
      <c r="K58" s="63">
        <f t="shared" ref="K58:K69" si="39">SUM(H58:J58)</f>
        <v>6122335</v>
      </c>
      <c r="L58" s="62">
        <v>7307254</v>
      </c>
      <c r="M58" s="62">
        <v>371112</v>
      </c>
      <c r="N58" s="62">
        <v>653</v>
      </c>
      <c r="O58" s="63">
        <f t="shared" ref="O58:O69" si="40">SUM(L58:N58)</f>
        <v>7679019</v>
      </c>
      <c r="P58" s="119"/>
      <c r="Q58" s="113"/>
      <c r="R58" s="113"/>
      <c r="S58" s="63">
        <f t="shared" si="2"/>
        <v>0</v>
      </c>
      <c r="T58" s="46">
        <f t="shared" si="3"/>
        <v>14417567</v>
      </c>
      <c r="U58" s="46">
        <f t="shared" si="4"/>
        <v>13801354</v>
      </c>
      <c r="V58" s="24"/>
      <c r="W58" s="11"/>
      <c r="X58" s="11" t="s">
        <v>15</v>
      </c>
      <c r="Y58" s="72">
        <f t="shared" ref="Y58:Y66" si="41">+D58+H58+L58</f>
        <v>13213489</v>
      </c>
      <c r="Z58" s="73">
        <f t="shared" ref="Z58:Z66" si="42">+E58+I58+M58</f>
        <v>719919</v>
      </c>
      <c r="AA58" s="74">
        <f t="shared" ref="AA58:AA66" si="43">+F58+J58+N58</f>
        <v>484159</v>
      </c>
      <c r="AB58" s="67">
        <v>71.901596242884764</v>
      </c>
      <c r="AC58" s="80">
        <v>3.9174608058160376</v>
      </c>
      <c r="AD58" s="81">
        <v>2.6345657029236444</v>
      </c>
      <c r="AE58" s="62">
        <f t="shared" si="36"/>
        <v>12800915</v>
      </c>
      <c r="AF58" s="62">
        <f t="shared" si="37"/>
        <v>707548</v>
      </c>
      <c r="AG58" s="62">
        <f t="shared" si="31"/>
        <v>292891</v>
      </c>
      <c r="AH58" s="67">
        <v>69.65656246200281</v>
      </c>
      <c r="AI58" s="80">
        <v>3.850143638705918</v>
      </c>
      <c r="AJ58" s="81">
        <v>1.5937751509215137</v>
      </c>
      <c r="AK58" s="37"/>
    </row>
    <row r="59" spans="1:37" ht="12.5" x14ac:dyDescent="0.25">
      <c r="A59" s="7"/>
      <c r="B59" s="10"/>
      <c r="C59" s="11" t="s">
        <v>16</v>
      </c>
      <c r="D59" s="61">
        <v>409891</v>
      </c>
      <c r="E59" s="62">
        <v>12524</v>
      </c>
      <c r="F59" s="62">
        <v>191997</v>
      </c>
      <c r="G59" s="63">
        <f t="shared" si="38"/>
        <v>614412</v>
      </c>
      <c r="H59" s="64">
        <v>5399212</v>
      </c>
      <c r="I59" s="62">
        <v>337556</v>
      </c>
      <c r="J59" s="62">
        <v>298652</v>
      </c>
      <c r="K59" s="63">
        <f t="shared" si="39"/>
        <v>6035420</v>
      </c>
      <c r="L59" s="62">
        <v>7530579</v>
      </c>
      <c r="M59" s="62">
        <v>402396</v>
      </c>
      <c r="N59" s="62">
        <v>652</v>
      </c>
      <c r="O59" s="63">
        <f t="shared" si="40"/>
        <v>7933627</v>
      </c>
      <c r="P59" s="119"/>
      <c r="Q59" s="113"/>
      <c r="R59" s="113"/>
      <c r="S59" s="63">
        <f t="shared" si="2"/>
        <v>0</v>
      </c>
      <c r="T59" s="46">
        <f t="shared" si="3"/>
        <v>14583459</v>
      </c>
      <c r="U59" s="46">
        <f t="shared" si="4"/>
        <v>13969047</v>
      </c>
      <c r="V59" s="24"/>
      <c r="W59" s="10"/>
      <c r="X59" s="11" t="s">
        <v>16</v>
      </c>
      <c r="Y59" s="72">
        <f t="shared" si="41"/>
        <v>13339682</v>
      </c>
      <c r="Z59" s="73">
        <f t="shared" si="42"/>
        <v>752476</v>
      </c>
      <c r="AA59" s="74">
        <f t="shared" si="43"/>
        <v>491301</v>
      </c>
      <c r="AB59" s="67">
        <v>72.505410960777624</v>
      </c>
      <c r="AC59" s="80">
        <v>4.0899461934791326</v>
      </c>
      <c r="AD59" s="81">
        <v>2.6703770682420318</v>
      </c>
      <c r="AE59" s="62">
        <f t="shared" si="36"/>
        <v>12929791</v>
      </c>
      <c r="AF59" s="62">
        <f t="shared" si="37"/>
        <v>739952</v>
      </c>
      <c r="AG59" s="62">
        <f t="shared" si="31"/>
        <v>299304</v>
      </c>
      <c r="AH59" s="67">
        <v>70.27752311426643</v>
      </c>
      <c r="AI59" s="80">
        <v>4.0218742734084154</v>
      </c>
      <c r="AJ59" s="81">
        <v>1.6268123574613387</v>
      </c>
      <c r="AK59" s="37"/>
    </row>
    <row r="60" spans="1:37" ht="12.5" x14ac:dyDescent="0.25">
      <c r="A60" s="7"/>
      <c r="B60" s="10"/>
      <c r="C60" s="11" t="s">
        <v>17</v>
      </c>
      <c r="D60" s="61">
        <v>365384</v>
      </c>
      <c r="E60" s="62">
        <v>10779</v>
      </c>
      <c r="F60" s="62">
        <v>152320</v>
      </c>
      <c r="G60" s="63">
        <f t="shared" si="38"/>
        <v>528483</v>
      </c>
      <c r="H60" s="64">
        <v>5067473</v>
      </c>
      <c r="I60" s="62">
        <v>361946</v>
      </c>
      <c r="J60" s="62">
        <v>308836</v>
      </c>
      <c r="K60" s="63">
        <f t="shared" si="39"/>
        <v>5738255</v>
      </c>
      <c r="L60" s="62">
        <v>7911285</v>
      </c>
      <c r="M60" s="62">
        <v>416752</v>
      </c>
      <c r="N60" s="62">
        <v>789</v>
      </c>
      <c r="O60" s="63">
        <f t="shared" si="40"/>
        <v>8328826</v>
      </c>
      <c r="P60" s="119"/>
      <c r="Q60" s="113"/>
      <c r="R60" s="113"/>
      <c r="S60" s="63">
        <f t="shared" si="2"/>
        <v>0</v>
      </c>
      <c r="T60" s="46">
        <f t="shared" si="3"/>
        <v>14595564</v>
      </c>
      <c r="U60" s="46">
        <f t="shared" si="4"/>
        <v>14067081</v>
      </c>
      <c r="V60" s="24"/>
      <c r="W60" s="10"/>
      <c r="X60" s="11" t="s">
        <v>17</v>
      </c>
      <c r="Y60" s="72">
        <f t="shared" si="41"/>
        <v>13344142</v>
      </c>
      <c r="Z60" s="73">
        <f t="shared" si="42"/>
        <v>789477</v>
      </c>
      <c r="AA60" s="74">
        <f t="shared" si="43"/>
        <v>461945</v>
      </c>
      <c r="AB60" s="67">
        <v>72.446945555483651</v>
      </c>
      <c r="AC60" s="80">
        <v>4.2861652128931604</v>
      </c>
      <c r="AD60" s="81">
        <v>2.5079547463319782</v>
      </c>
      <c r="AE60" s="62">
        <f t="shared" si="36"/>
        <v>12978758</v>
      </c>
      <c r="AF60" s="62">
        <f t="shared" si="37"/>
        <v>778698</v>
      </c>
      <c r="AG60" s="62">
        <f t="shared" si="31"/>
        <v>309625</v>
      </c>
      <c r="AH60" s="67">
        <v>70.463232046226565</v>
      </c>
      <c r="AI60" s="80">
        <v>4.2276447305614706</v>
      </c>
      <c r="AJ60" s="81">
        <v>1.6809912182901401</v>
      </c>
      <c r="AK60" s="37"/>
    </row>
    <row r="61" spans="1:37" ht="12.5" x14ac:dyDescent="0.25">
      <c r="A61" s="7"/>
      <c r="B61" s="11"/>
      <c r="C61" s="11" t="s">
        <v>18</v>
      </c>
      <c r="D61" s="61">
        <v>359026</v>
      </c>
      <c r="E61" s="62">
        <v>10668</v>
      </c>
      <c r="F61" s="62">
        <v>152251</v>
      </c>
      <c r="G61" s="63">
        <f t="shared" si="38"/>
        <v>521945</v>
      </c>
      <c r="H61" s="64">
        <v>4940244</v>
      </c>
      <c r="I61" s="62">
        <v>371022</v>
      </c>
      <c r="J61" s="62">
        <v>313517</v>
      </c>
      <c r="K61" s="63">
        <f t="shared" si="39"/>
        <v>5624783</v>
      </c>
      <c r="L61" s="62">
        <v>8298249</v>
      </c>
      <c r="M61" s="62">
        <v>453786</v>
      </c>
      <c r="N61" s="62">
        <v>1319</v>
      </c>
      <c r="O61" s="63">
        <f t="shared" si="40"/>
        <v>8753354</v>
      </c>
      <c r="P61" s="119"/>
      <c r="Q61" s="113"/>
      <c r="R61" s="113"/>
      <c r="S61" s="63">
        <f t="shared" si="2"/>
        <v>0</v>
      </c>
      <c r="T61" s="46">
        <f t="shared" si="3"/>
        <v>14900082</v>
      </c>
      <c r="U61" s="46">
        <f t="shared" si="4"/>
        <v>14378137</v>
      </c>
      <c r="V61" s="24"/>
      <c r="W61" s="11"/>
      <c r="X61" s="11" t="s">
        <v>18</v>
      </c>
      <c r="Y61" s="72">
        <f t="shared" si="41"/>
        <v>13597519</v>
      </c>
      <c r="Z61" s="73">
        <f t="shared" si="42"/>
        <v>835476</v>
      </c>
      <c r="AA61" s="74">
        <f t="shared" si="43"/>
        <v>467087</v>
      </c>
      <c r="AB61" s="67">
        <v>73.71176936879516</v>
      </c>
      <c r="AC61" s="80">
        <v>4.5290919781147947</v>
      </c>
      <c r="AD61" s="81">
        <v>2.5320655348348788</v>
      </c>
      <c r="AE61" s="62">
        <f t="shared" si="36"/>
        <v>13238493</v>
      </c>
      <c r="AF61" s="62">
        <f t="shared" si="37"/>
        <v>824808</v>
      </c>
      <c r="AG61" s="62">
        <f t="shared" si="31"/>
        <v>314836</v>
      </c>
      <c r="AH61" s="67">
        <v>71.765499486076038</v>
      </c>
      <c r="AI61" s="80">
        <v>4.4712610491323606</v>
      </c>
      <c r="AJ61" s="81">
        <v>1.7067171313380032</v>
      </c>
      <c r="AK61" s="37"/>
    </row>
    <row r="62" spans="1:37" ht="12.5" x14ac:dyDescent="0.25">
      <c r="A62" s="7"/>
      <c r="B62" s="10"/>
      <c r="C62" s="11" t="s">
        <v>19</v>
      </c>
      <c r="D62" s="61">
        <v>351689</v>
      </c>
      <c r="E62" s="62">
        <v>9880</v>
      </c>
      <c r="F62" s="62">
        <v>152358</v>
      </c>
      <c r="G62" s="63">
        <f t="shared" si="38"/>
        <v>513927</v>
      </c>
      <c r="H62" s="64">
        <v>5047374</v>
      </c>
      <c r="I62" s="62">
        <v>333276</v>
      </c>
      <c r="J62" s="62">
        <v>317860</v>
      </c>
      <c r="K62" s="63">
        <f t="shared" si="39"/>
        <v>5698510</v>
      </c>
      <c r="L62" s="62">
        <v>8563262</v>
      </c>
      <c r="M62" s="62">
        <v>503224</v>
      </c>
      <c r="N62" s="62">
        <v>1475</v>
      </c>
      <c r="O62" s="63">
        <f t="shared" si="40"/>
        <v>9067961</v>
      </c>
      <c r="P62" s="119"/>
      <c r="Q62" s="113"/>
      <c r="R62" s="113"/>
      <c r="S62" s="63">
        <f t="shared" si="2"/>
        <v>0</v>
      </c>
      <c r="T62" s="46">
        <f t="shared" si="3"/>
        <v>15280398</v>
      </c>
      <c r="U62" s="46">
        <f t="shared" si="4"/>
        <v>14766471</v>
      </c>
      <c r="V62" s="24"/>
      <c r="W62" s="10"/>
      <c r="X62" s="11" t="s">
        <v>19</v>
      </c>
      <c r="Y62" s="72">
        <f t="shared" si="41"/>
        <v>13962325</v>
      </c>
      <c r="Z62" s="73">
        <f t="shared" si="42"/>
        <v>846380</v>
      </c>
      <c r="AA62" s="74">
        <f t="shared" si="43"/>
        <v>471693</v>
      </c>
      <c r="AB62" s="67">
        <v>75.575950767977204</v>
      </c>
      <c r="AC62" s="80">
        <v>4.5813267640597495</v>
      </c>
      <c r="AD62" s="81">
        <v>2.5532027757267839</v>
      </c>
      <c r="AE62" s="62">
        <f t="shared" ref="AE62:AE67" si="44">+H62+L62</f>
        <v>13610636</v>
      </c>
      <c r="AF62" s="62">
        <f t="shared" si="37"/>
        <v>836500</v>
      </c>
      <c r="AG62" s="62">
        <f t="shared" si="31"/>
        <v>319335</v>
      </c>
      <c r="AH62" s="67">
        <v>73.672311470822962</v>
      </c>
      <c r="AI62" s="80">
        <v>4.527847820288736</v>
      </c>
      <c r="AJ62" s="81">
        <v>1.7285119948498548</v>
      </c>
      <c r="AK62" s="37"/>
    </row>
    <row r="63" spans="1:37" ht="12.5" x14ac:dyDescent="0.25">
      <c r="A63" s="7"/>
      <c r="B63" s="10"/>
      <c r="C63" s="11" t="s">
        <v>20</v>
      </c>
      <c r="D63" s="61">
        <v>369921</v>
      </c>
      <c r="E63" s="62">
        <v>10827</v>
      </c>
      <c r="F63" s="62">
        <v>153371</v>
      </c>
      <c r="G63" s="63">
        <f t="shared" si="38"/>
        <v>534119</v>
      </c>
      <c r="H63" s="64">
        <v>5146126</v>
      </c>
      <c r="I63" s="62">
        <v>326692</v>
      </c>
      <c r="J63" s="62">
        <v>318712</v>
      </c>
      <c r="K63" s="63">
        <f t="shared" si="39"/>
        <v>5791530</v>
      </c>
      <c r="L63" s="62">
        <v>8627825</v>
      </c>
      <c r="M63" s="62">
        <v>465451</v>
      </c>
      <c r="N63" s="62">
        <v>1323</v>
      </c>
      <c r="O63" s="63">
        <f t="shared" si="40"/>
        <v>9094599</v>
      </c>
      <c r="P63" s="119"/>
      <c r="Q63" s="113"/>
      <c r="R63" s="113"/>
      <c r="S63" s="63">
        <f t="shared" si="2"/>
        <v>0</v>
      </c>
      <c r="T63" s="46">
        <f t="shared" si="3"/>
        <v>15420248</v>
      </c>
      <c r="U63" s="46">
        <f t="shared" si="4"/>
        <v>14886129</v>
      </c>
      <c r="V63" s="24"/>
      <c r="W63" s="10"/>
      <c r="X63" s="11" t="s">
        <v>20</v>
      </c>
      <c r="Y63" s="72">
        <f t="shared" si="41"/>
        <v>14143872</v>
      </c>
      <c r="Z63" s="73">
        <f t="shared" si="42"/>
        <v>802970</v>
      </c>
      <c r="AA63" s="74">
        <f t="shared" si="43"/>
        <v>473406</v>
      </c>
      <c r="AB63" s="67">
        <v>76.444084536172696</v>
      </c>
      <c r="AC63" s="80">
        <v>4.3398516728665664</v>
      </c>
      <c r="AD63" s="81">
        <v>2.5586408222537202</v>
      </c>
      <c r="AE63" s="62">
        <f t="shared" si="44"/>
        <v>13773951</v>
      </c>
      <c r="AF63" s="62">
        <f t="shared" si="37"/>
        <v>792143</v>
      </c>
      <c r="AG63" s="62">
        <f t="shared" si="31"/>
        <v>320035</v>
      </c>
      <c r="AH63" s="67">
        <v>74.444754211654384</v>
      </c>
      <c r="AI63" s="80">
        <v>4.2813344504770301</v>
      </c>
      <c r="AJ63" s="81">
        <v>1.729708993020725</v>
      </c>
      <c r="AK63" s="37"/>
    </row>
    <row r="64" spans="1:37" ht="12.5" x14ac:dyDescent="0.25">
      <c r="A64" s="7"/>
      <c r="B64" s="11"/>
      <c r="C64" s="11" t="s">
        <v>21</v>
      </c>
      <c r="D64" s="61">
        <v>209818</v>
      </c>
      <c r="E64" s="62">
        <v>1020</v>
      </c>
      <c r="F64" s="62">
        <v>163006</v>
      </c>
      <c r="G64" s="63">
        <f t="shared" si="38"/>
        <v>373844</v>
      </c>
      <c r="H64" s="64">
        <v>4911862</v>
      </c>
      <c r="I64" s="62">
        <v>307235</v>
      </c>
      <c r="J64" s="62">
        <v>331118</v>
      </c>
      <c r="K64" s="63">
        <f t="shared" si="39"/>
        <v>5550215</v>
      </c>
      <c r="L64" s="62">
        <v>9313167</v>
      </c>
      <c r="M64" s="62">
        <v>507564</v>
      </c>
      <c r="N64" s="62">
        <v>1497</v>
      </c>
      <c r="O64" s="63">
        <f t="shared" si="40"/>
        <v>9822228</v>
      </c>
      <c r="P64" s="119"/>
      <c r="Q64" s="113"/>
      <c r="R64" s="113"/>
      <c r="S64" s="63">
        <f t="shared" si="2"/>
        <v>0</v>
      </c>
      <c r="T64" s="46">
        <f t="shared" si="3"/>
        <v>15746287</v>
      </c>
      <c r="U64" s="46">
        <f t="shared" si="4"/>
        <v>15372443</v>
      </c>
      <c r="V64" s="24"/>
      <c r="W64" s="11"/>
      <c r="X64" s="11" t="s">
        <v>21</v>
      </c>
      <c r="Y64" s="72">
        <f t="shared" si="41"/>
        <v>14434847</v>
      </c>
      <c r="Z64" s="73">
        <f t="shared" si="42"/>
        <v>815819</v>
      </c>
      <c r="AA64" s="74">
        <f t="shared" si="43"/>
        <v>495621</v>
      </c>
      <c r="AB64" s="67">
        <v>77.900171558485297</v>
      </c>
      <c r="AC64" s="80">
        <v>4.4027096415134785</v>
      </c>
      <c r="AD64" s="81">
        <v>2.6747052412809116</v>
      </c>
      <c r="AE64" s="62">
        <f t="shared" si="44"/>
        <v>14225029</v>
      </c>
      <c r="AF64" s="62">
        <f t="shared" si="37"/>
        <v>814799</v>
      </c>
      <c r="AG64" s="62">
        <f t="shared" si="31"/>
        <v>332615</v>
      </c>
      <c r="AH64" s="67">
        <v>76.767852096002713</v>
      </c>
      <c r="AI64" s="80">
        <v>4.3972050334639681</v>
      </c>
      <c r="AJ64" s="81">
        <v>1.7950149082235223</v>
      </c>
      <c r="AK64" s="37"/>
    </row>
    <row r="65" spans="1:37" ht="12.5" x14ac:dyDescent="0.25">
      <c r="A65" s="7"/>
      <c r="B65" s="10"/>
      <c r="C65" s="11" t="s">
        <v>22</v>
      </c>
      <c r="D65" s="61">
        <v>180997</v>
      </c>
      <c r="E65" s="62">
        <v>624</v>
      </c>
      <c r="F65" s="62">
        <v>159671</v>
      </c>
      <c r="G65" s="63">
        <f t="shared" si="38"/>
        <v>341292</v>
      </c>
      <c r="H65" s="64">
        <v>5090509</v>
      </c>
      <c r="I65" s="62">
        <v>299670</v>
      </c>
      <c r="J65" s="62">
        <v>338810</v>
      </c>
      <c r="K65" s="63">
        <f t="shared" si="39"/>
        <v>5728989</v>
      </c>
      <c r="L65" s="62">
        <v>9644755</v>
      </c>
      <c r="M65" s="62">
        <v>450027</v>
      </c>
      <c r="N65" s="62">
        <v>1198</v>
      </c>
      <c r="O65" s="63">
        <f t="shared" si="40"/>
        <v>10095980</v>
      </c>
      <c r="P65" s="119"/>
      <c r="Q65" s="113"/>
      <c r="R65" s="113"/>
      <c r="S65" s="63">
        <f t="shared" si="2"/>
        <v>0</v>
      </c>
      <c r="T65" s="46">
        <f t="shared" si="3"/>
        <v>16166261</v>
      </c>
      <c r="U65" s="46">
        <f t="shared" si="4"/>
        <v>15824969</v>
      </c>
      <c r="V65" s="24"/>
      <c r="W65" s="10"/>
      <c r="X65" s="11" t="s">
        <v>22</v>
      </c>
      <c r="Y65" s="72">
        <f t="shared" si="41"/>
        <v>14916261</v>
      </c>
      <c r="Z65" s="73">
        <f t="shared" si="42"/>
        <v>750321</v>
      </c>
      <c r="AA65" s="74">
        <f t="shared" si="43"/>
        <v>499679</v>
      </c>
      <c r="AB65" s="67">
        <v>80.378118291598426</v>
      </c>
      <c r="AC65" s="80">
        <v>4.0431975610154867</v>
      </c>
      <c r="AD65" s="81">
        <v>2.692582126970533</v>
      </c>
      <c r="AE65" s="62">
        <f t="shared" si="44"/>
        <v>14735264</v>
      </c>
      <c r="AF65" s="62">
        <f t="shared" si="37"/>
        <v>749697</v>
      </c>
      <c r="AG65" s="62">
        <f t="shared" si="31"/>
        <v>340008</v>
      </c>
      <c r="AH65" s="67">
        <v>79.402793558649293</v>
      </c>
      <c r="AI65" s="80">
        <v>4.0398350597952435</v>
      </c>
      <c r="AJ65" s="81">
        <v>1.8321751841222003</v>
      </c>
      <c r="AK65" s="37"/>
    </row>
    <row r="66" spans="1:37" ht="13" thickBot="1" x14ac:dyDescent="0.3">
      <c r="A66" s="7"/>
      <c r="B66" s="14"/>
      <c r="C66" s="15" t="s">
        <v>23</v>
      </c>
      <c r="D66" s="53">
        <v>225649</v>
      </c>
      <c r="E66" s="54">
        <v>880</v>
      </c>
      <c r="F66" s="54">
        <v>141951</v>
      </c>
      <c r="G66" s="55">
        <f t="shared" si="38"/>
        <v>368480</v>
      </c>
      <c r="H66" s="56">
        <v>4890462</v>
      </c>
      <c r="I66" s="54">
        <v>279888</v>
      </c>
      <c r="J66" s="54">
        <v>384325</v>
      </c>
      <c r="K66" s="55">
        <f t="shared" si="39"/>
        <v>5554675</v>
      </c>
      <c r="L66" s="54">
        <v>10306552</v>
      </c>
      <c r="M66" s="54">
        <v>460599</v>
      </c>
      <c r="N66" s="54">
        <v>1162</v>
      </c>
      <c r="O66" s="55">
        <f t="shared" si="40"/>
        <v>10768313</v>
      </c>
      <c r="P66" s="120"/>
      <c r="Q66" s="121"/>
      <c r="R66" s="121"/>
      <c r="S66" s="55">
        <f t="shared" si="2"/>
        <v>0</v>
      </c>
      <c r="T66" s="43">
        <f t="shared" si="3"/>
        <v>16691468</v>
      </c>
      <c r="U66" s="43">
        <f t="shared" si="4"/>
        <v>16322988</v>
      </c>
      <c r="V66" s="24"/>
      <c r="W66" s="14"/>
      <c r="X66" s="15" t="s">
        <v>23</v>
      </c>
      <c r="Y66" s="75">
        <f t="shared" si="41"/>
        <v>15422663</v>
      </c>
      <c r="Z66" s="76">
        <f t="shared" si="42"/>
        <v>741367</v>
      </c>
      <c r="AA66" s="77">
        <f t="shared" si="43"/>
        <v>527438</v>
      </c>
      <c r="AB66" s="68">
        <v>82.983133146879482</v>
      </c>
      <c r="AC66" s="82">
        <v>3.9889970021197114</v>
      </c>
      <c r="AD66" s="83">
        <v>2.8379312820829852</v>
      </c>
      <c r="AE66" s="54">
        <f t="shared" si="44"/>
        <v>15197014</v>
      </c>
      <c r="AF66" s="54">
        <f t="shared" si="37"/>
        <v>740487</v>
      </c>
      <c r="AG66" s="54">
        <f t="shared" si="31"/>
        <v>385487</v>
      </c>
      <c r="AH66" s="68">
        <v>81.769006830856085</v>
      </c>
      <c r="AI66" s="82">
        <v>3.9842620768237849</v>
      </c>
      <c r="AJ66" s="83">
        <v>2.074150167671506</v>
      </c>
      <c r="AK66" s="107"/>
    </row>
    <row r="67" spans="1:37" ht="12.5" x14ac:dyDescent="0.25">
      <c r="A67" s="7"/>
      <c r="B67" s="8">
        <v>2018</v>
      </c>
      <c r="C67" s="8" t="s">
        <v>12</v>
      </c>
      <c r="D67" s="57">
        <v>257910</v>
      </c>
      <c r="E67" s="58">
        <v>859</v>
      </c>
      <c r="F67" s="58">
        <v>155334</v>
      </c>
      <c r="G67" s="59">
        <f t="shared" si="38"/>
        <v>414103</v>
      </c>
      <c r="H67" s="60">
        <v>4676982</v>
      </c>
      <c r="I67" s="58">
        <v>287357</v>
      </c>
      <c r="J67" s="58">
        <v>331396</v>
      </c>
      <c r="K67" s="59">
        <f t="shared" si="39"/>
        <v>5295735</v>
      </c>
      <c r="L67" s="58">
        <v>10448470</v>
      </c>
      <c r="M67" s="58">
        <v>477261</v>
      </c>
      <c r="N67" s="58">
        <v>1295</v>
      </c>
      <c r="O67" s="59">
        <f t="shared" si="40"/>
        <v>10927026</v>
      </c>
      <c r="P67" s="117"/>
      <c r="Q67" s="118"/>
      <c r="R67" s="118"/>
      <c r="S67" s="59">
        <f t="shared" si="2"/>
        <v>0</v>
      </c>
      <c r="T67" s="49">
        <f t="shared" si="3"/>
        <v>16636864</v>
      </c>
      <c r="U67" s="49">
        <f t="shared" si="4"/>
        <v>16222761</v>
      </c>
      <c r="V67" s="24"/>
      <c r="W67" s="8">
        <v>2018</v>
      </c>
      <c r="X67" s="8" t="s">
        <v>12</v>
      </c>
      <c r="Y67" s="69">
        <f t="shared" ref="Y67:Y71" si="45">+D67+H67+L67</f>
        <v>15383362</v>
      </c>
      <c r="Z67" s="70">
        <f t="shared" ref="Z67:Z71" si="46">+E67+I67+M67</f>
        <v>765477</v>
      </c>
      <c r="AA67" s="71">
        <f t="shared" ref="AA67:AA71" si="47">+F67+J67+N67</f>
        <v>488025</v>
      </c>
      <c r="AB67" s="66">
        <v>82.648558099869277</v>
      </c>
      <c r="AC67" s="78">
        <v>4.1125971233475251</v>
      </c>
      <c r="AD67" s="79">
        <v>2.6219601779304615</v>
      </c>
      <c r="AE67" s="58">
        <f t="shared" si="44"/>
        <v>15125452</v>
      </c>
      <c r="AF67" s="58">
        <f t="shared" ref="AF67" si="48">+I67+M67</f>
        <v>764618</v>
      </c>
      <c r="AG67" s="58">
        <f t="shared" ref="AG67" si="49">+J67+N67</f>
        <v>332691</v>
      </c>
      <c r="AH67" s="66">
        <v>81.262912386043041</v>
      </c>
      <c r="AI67" s="78">
        <v>4.1079820651172252</v>
      </c>
      <c r="AJ67" s="79">
        <v>1.787413664373471</v>
      </c>
      <c r="AK67" s="107"/>
    </row>
    <row r="68" spans="1:37" ht="12.5" x14ac:dyDescent="0.25">
      <c r="A68" s="7"/>
      <c r="B68" s="10"/>
      <c r="C68" s="11" t="s">
        <v>13</v>
      </c>
      <c r="D68" s="61">
        <v>301266</v>
      </c>
      <c r="E68" s="62">
        <v>896</v>
      </c>
      <c r="F68" s="62">
        <v>157879</v>
      </c>
      <c r="G68" s="63">
        <f t="shared" si="38"/>
        <v>460041</v>
      </c>
      <c r="H68" s="64">
        <v>4300405</v>
      </c>
      <c r="I68" s="62">
        <v>276730</v>
      </c>
      <c r="J68" s="62">
        <v>335947</v>
      </c>
      <c r="K68" s="63">
        <f t="shared" si="39"/>
        <v>4913082</v>
      </c>
      <c r="L68" s="62">
        <v>11166353</v>
      </c>
      <c r="M68" s="62">
        <v>487009</v>
      </c>
      <c r="N68" s="62">
        <v>1306</v>
      </c>
      <c r="O68" s="63">
        <f t="shared" si="40"/>
        <v>11654668</v>
      </c>
      <c r="P68" s="119"/>
      <c r="Q68" s="113"/>
      <c r="R68" s="113"/>
      <c r="S68" s="63">
        <f t="shared" si="2"/>
        <v>0</v>
      </c>
      <c r="T68" s="46">
        <f t="shared" si="3"/>
        <v>17027791</v>
      </c>
      <c r="U68" s="46">
        <f t="shared" si="4"/>
        <v>16567750</v>
      </c>
      <c r="V68" s="24"/>
      <c r="W68" s="10"/>
      <c r="X68" s="11" t="s">
        <v>13</v>
      </c>
      <c r="Y68" s="72">
        <f t="shared" si="45"/>
        <v>15768024</v>
      </c>
      <c r="Z68" s="73">
        <f t="shared" si="46"/>
        <v>764635</v>
      </c>
      <c r="AA68" s="74">
        <f t="shared" si="47"/>
        <v>495132</v>
      </c>
      <c r="AB68" s="67">
        <v>84.589375037038153</v>
      </c>
      <c r="AC68" s="80">
        <v>4.1019722434114554</v>
      </c>
      <c r="AD68" s="81">
        <v>2.6561924589180466</v>
      </c>
      <c r="AE68" s="62">
        <f t="shared" ref="AE68:AE72" si="50">+H68+L68</f>
        <v>15466758</v>
      </c>
      <c r="AF68" s="62">
        <f t="shared" ref="AF68:AF72" si="51">+I68+M68</f>
        <v>763739</v>
      </c>
      <c r="AG68" s="62">
        <f t="shared" ref="AG68:AG72" si="52">+J68+N68</f>
        <v>337253</v>
      </c>
      <c r="AH68" s="67">
        <v>82.973198992410843</v>
      </c>
      <c r="AI68" s="80">
        <v>4.0971655485438427</v>
      </c>
      <c r="AJ68" s="81">
        <v>1.8092324377085061</v>
      </c>
      <c r="AK68" s="107"/>
    </row>
    <row r="69" spans="1:37" ht="12.5" x14ac:dyDescent="0.25">
      <c r="A69" s="7"/>
      <c r="B69" s="10"/>
      <c r="C69" s="11" t="s">
        <v>14</v>
      </c>
      <c r="D69" s="61">
        <v>289225</v>
      </c>
      <c r="E69" s="62">
        <v>860</v>
      </c>
      <c r="F69" s="62">
        <v>127565</v>
      </c>
      <c r="G69" s="63">
        <f t="shared" si="38"/>
        <v>417650</v>
      </c>
      <c r="H69" s="64">
        <v>3923523</v>
      </c>
      <c r="I69" s="62">
        <v>220536</v>
      </c>
      <c r="J69" s="62">
        <v>389485</v>
      </c>
      <c r="K69" s="63">
        <f t="shared" si="39"/>
        <v>4533544</v>
      </c>
      <c r="L69" s="62">
        <v>11878374</v>
      </c>
      <c r="M69" s="62">
        <v>518738</v>
      </c>
      <c r="N69" s="62">
        <v>1297</v>
      </c>
      <c r="O69" s="63">
        <f t="shared" si="40"/>
        <v>12398409</v>
      </c>
      <c r="P69" s="119"/>
      <c r="Q69" s="113"/>
      <c r="R69" s="113"/>
      <c r="S69" s="63">
        <f t="shared" si="2"/>
        <v>0</v>
      </c>
      <c r="T69" s="46">
        <f t="shared" si="3"/>
        <v>17349603</v>
      </c>
      <c r="U69" s="46">
        <f t="shared" si="4"/>
        <v>16931953</v>
      </c>
      <c r="V69" s="24"/>
      <c r="W69" s="10"/>
      <c r="X69" s="11" t="s">
        <v>14</v>
      </c>
      <c r="Y69" s="72">
        <f t="shared" si="45"/>
        <v>16091122</v>
      </c>
      <c r="Z69" s="73">
        <f t="shared" si="46"/>
        <v>740134</v>
      </c>
      <c r="AA69" s="74">
        <f t="shared" si="47"/>
        <v>518347</v>
      </c>
      <c r="AB69" s="67">
        <v>86.194658293815309</v>
      </c>
      <c r="AC69" s="80">
        <v>3.964645673659966</v>
      </c>
      <c r="AD69" s="81">
        <v>2.7766082776965013</v>
      </c>
      <c r="AE69" s="62">
        <f t="shared" si="50"/>
        <v>15801897</v>
      </c>
      <c r="AF69" s="62">
        <f t="shared" si="51"/>
        <v>739274</v>
      </c>
      <c r="AG69" s="62">
        <f t="shared" si="52"/>
        <v>390782</v>
      </c>
      <c r="AH69" s="67">
        <v>84.645378508040977</v>
      </c>
      <c r="AI69" s="80">
        <v>3.9600389466627632</v>
      </c>
      <c r="AJ69" s="81">
        <v>2.0932860342102764</v>
      </c>
      <c r="AK69" s="107"/>
    </row>
    <row r="70" spans="1:37" ht="12.5" x14ac:dyDescent="0.25">
      <c r="A70" s="7"/>
      <c r="B70" s="11"/>
      <c r="C70" s="11" t="s">
        <v>15</v>
      </c>
      <c r="D70" s="61">
        <v>284819</v>
      </c>
      <c r="E70" s="62">
        <v>597</v>
      </c>
      <c r="F70" s="62">
        <v>127689</v>
      </c>
      <c r="G70" s="63">
        <f t="shared" ref="G70:G81" si="53">SUM(D70:F70)</f>
        <v>413105</v>
      </c>
      <c r="H70" s="64">
        <v>3857309</v>
      </c>
      <c r="I70" s="62">
        <v>223507</v>
      </c>
      <c r="J70" s="62">
        <v>387206</v>
      </c>
      <c r="K70" s="63">
        <f t="shared" ref="K70:K81" si="54">SUM(H70:J70)</f>
        <v>4468022</v>
      </c>
      <c r="L70" s="62">
        <v>12159435</v>
      </c>
      <c r="M70" s="62">
        <v>525820</v>
      </c>
      <c r="N70" s="62">
        <v>1327</v>
      </c>
      <c r="O70" s="63">
        <f t="shared" ref="O70:O81" si="55">SUM(L70:N70)</f>
        <v>12686582</v>
      </c>
      <c r="P70" s="119"/>
      <c r="Q70" s="113"/>
      <c r="R70" s="113"/>
      <c r="S70" s="63">
        <f t="shared" si="2"/>
        <v>0</v>
      </c>
      <c r="T70" s="46">
        <f t="shared" si="3"/>
        <v>17567709</v>
      </c>
      <c r="U70" s="46">
        <f t="shared" si="4"/>
        <v>17154604</v>
      </c>
      <c r="V70" s="24"/>
      <c r="W70" s="11"/>
      <c r="X70" s="11" t="s">
        <v>15</v>
      </c>
      <c r="Y70" s="72">
        <f t="shared" si="45"/>
        <v>16301563</v>
      </c>
      <c r="Z70" s="73">
        <f t="shared" si="46"/>
        <v>749924</v>
      </c>
      <c r="AA70" s="74">
        <f t="shared" si="47"/>
        <v>516222</v>
      </c>
      <c r="AB70" s="67">
        <v>87.192615882206056</v>
      </c>
      <c r="AC70" s="80">
        <v>4.0111390099739204</v>
      </c>
      <c r="AD70" s="81">
        <v>2.7611307305897097</v>
      </c>
      <c r="AE70" s="62">
        <f t="shared" si="50"/>
        <v>16016744</v>
      </c>
      <c r="AF70" s="62">
        <f t="shared" si="51"/>
        <v>749327</v>
      </c>
      <c r="AG70" s="62">
        <f t="shared" si="52"/>
        <v>388533</v>
      </c>
      <c r="AH70" s="67">
        <v>85.6691967068206</v>
      </c>
      <c r="AI70" s="80">
        <v>4.0079458197453715</v>
      </c>
      <c r="AJ70" s="81">
        <v>2.0781570838674286</v>
      </c>
      <c r="AK70" s="107"/>
    </row>
    <row r="71" spans="1:37" ht="12.5" x14ac:dyDescent="0.25">
      <c r="A71" s="7"/>
      <c r="B71" s="10"/>
      <c r="C71" s="11" t="s">
        <v>16</v>
      </c>
      <c r="D71" s="61">
        <v>270649</v>
      </c>
      <c r="E71" s="62">
        <v>600</v>
      </c>
      <c r="F71" s="62">
        <v>132651</v>
      </c>
      <c r="G71" s="63">
        <f t="shared" si="53"/>
        <v>403900</v>
      </c>
      <c r="H71" s="64">
        <v>3810510</v>
      </c>
      <c r="I71" s="62">
        <v>215218</v>
      </c>
      <c r="J71" s="62">
        <v>386595</v>
      </c>
      <c r="K71" s="63">
        <f t="shared" si="54"/>
        <v>4412323</v>
      </c>
      <c r="L71" s="62">
        <v>12368141</v>
      </c>
      <c r="M71" s="62">
        <v>555405</v>
      </c>
      <c r="N71" s="62">
        <v>1315</v>
      </c>
      <c r="O71" s="63">
        <f t="shared" si="55"/>
        <v>12924861</v>
      </c>
      <c r="P71" s="119"/>
      <c r="Q71" s="113"/>
      <c r="R71" s="113"/>
      <c r="S71" s="63">
        <f t="shared" si="2"/>
        <v>0</v>
      </c>
      <c r="T71" s="46">
        <f t="shared" si="3"/>
        <v>17741084</v>
      </c>
      <c r="U71" s="46">
        <f t="shared" si="4"/>
        <v>17337184</v>
      </c>
      <c r="V71" s="24"/>
      <c r="W71" s="10"/>
      <c r="X71" s="11" t="s">
        <v>16</v>
      </c>
      <c r="Y71" s="72">
        <f t="shared" si="45"/>
        <v>16449300</v>
      </c>
      <c r="Z71" s="73">
        <f t="shared" si="46"/>
        <v>771223</v>
      </c>
      <c r="AA71" s="74">
        <f t="shared" si="47"/>
        <v>520561</v>
      </c>
      <c r="AB71" s="67">
        <v>87.852731655492178</v>
      </c>
      <c r="AC71" s="80">
        <v>4.1189623428075146</v>
      </c>
      <c r="AD71" s="81">
        <v>2.7802220060011469</v>
      </c>
      <c r="AE71" s="62">
        <f t="shared" si="50"/>
        <v>16178651</v>
      </c>
      <c r="AF71" s="62">
        <f t="shared" si="51"/>
        <v>770623</v>
      </c>
      <c r="AG71" s="62">
        <f t="shared" si="52"/>
        <v>387910</v>
      </c>
      <c r="AH71" s="67">
        <v>86.40724437215323</v>
      </c>
      <c r="AI71" s="80">
        <v>4.115757851492182</v>
      </c>
      <c r="AJ71" s="81">
        <v>2.0717570435509094</v>
      </c>
      <c r="AK71" s="107"/>
    </row>
    <row r="72" spans="1:37" ht="12.5" x14ac:dyDescent="0.25">
      <c r="A72" s="7"/>
      <c r="B72" s="10"/>
      <c r="C72" s="11" t="s">
        <v>17</v>
      </c>
      <c r="D72" s="61">
        <v>270902</v>
      </c>
      <c r="E72" s="62">
        <v>641</v>
      </c>
      <c r="F72" s="62">
        <v>133645</v>
      </c>
      <c r="G72" s="63">
        <f t="shared" si="53"/>
        <v>405188</v>
      </c>
      <c r="H72" s="64">
        <v>3734762</v>
      </c>
      <c r="I72" s="62">
        <v>216407</v>
      </c>
      <c r="J72" s="62">
        <v>387930</v>
      </c>
      <c r="K72" s="63">
        <f t="shared" si="54"/>
        <v>4339099</v>
      </c>
      <c r="L72" s="62">
        <v>12464401</v>
      </c>
      <c r="M72" s="62">
        <v>602992</v>
      </c>
      <c r="N72" s="62">
        <v>1434</v>
      </c>
      <c r="O72" s="63">
        <f t="shared" si="55"/>
        <v>13068827</v>
      </c>
      <c r="P72" s="119"/>
      <c r="Q72" s="113"/>
      <c r="R72" s="113"/>
      <c r="S72" s="63">
        <f t="shared" si="2"/>
        <v>0</v>
      </c>
      <c r="T72" s="46">
        <f t="shared" si="3"/>
        <v>17813114</v>
      </c>
      <c r="U72" s="46">
        <f t="shared" si="4"/>
        <v>17407926</v>
      </c>
      <c r="V72" s="24"/>
      <c r="W72" s="10"/>
      <c r="X72" s="11" t="s">
        <v>17</v>
      </c>
      <c r="Y72" s="72">
        <f t="shared" ref="Y72:Y81" si="56">+D72+H72+L72</f>
        <v>16470065</v>
      </c>
      <c r="Z72" s="73">
        <f t="shared" ref="Z72:Z81" si="57">+E72+I72+M72</f>
        <v>820040</v>
      </c>
      <c r="AA72" s="74">
        <f t="shared" ref="AA72:AA81" si="58">+F72+J72+N72</f>
        <v>523009</v>
      </c>
      <c r="AB72" s="67">
        <v>87.833764989876684</v>
      </c>
      <c r="AC72" s="80">
        <v>4.3732189667920851</v>
      </c>
      <c r="AD72" s="81">
        <v>2.7891723313533019</v>
      </c>
      <c r="AE72" s="62">
        <f t="shared" si="50"/>
        <v>16199163</v>
      </c>
      <c r="AF72" s="62">
        <f t="shared" si="51"/>
        <v>819399</v>
      </c>
      <c r="AG72" s="62">
        <f t="shared" si="52"/>
        <v>389364</v>
      </c>
      <c r="AH72" s="67">
        <v>86.389062579577299</v>
      </c>
      <c r="AI72" s="80">
        <v>4.3698005562783129</v>
      </c>
      <c r="AJ72" s="81">
        <v>2.0764524044998214</v>
      </c>
      <c r="AK72" s="107"/>
    </row>
    <row r="73" spans="1:37" ht="12.5" x14ac:dyDescent="0.25">
      <c r="A73" s="7"/>
      <c r="B73" s="11"/>
      <c r="C73" s="11" t="s">
        <v>18</v>
      </c>
      <c r="D73" s="61">
        <v>265382</v>
      </c>
      <c r="E73" s="62">
        <v>617</v>
      </c>
      <c r="F73" s="62">
        <v>131831</v>
      </c>
      <c r="G73" s="63">
        <f t="shared" si="53"/>
        <v>397830</v>
      </c>
      <c r="H73" s="64">
        <v>3625989</v>
      </c>
      <c r="I73" s="62">
        <v>206873</v>
      </c>
      <c r="J73" s="62">
        <v>377999</v>
      </c>
      <c r="K73" s="63">
        <f t="shared" si="54"/>
        <v>4210861</v>
      </c>
      <c r="L73" s="62">
        <v>12754578</v>
      </c>
      <c r="M73" s="62">
        <v>505796</v>
      </c>
      <c r="N73" s="62">
        <v>1366</v>
      </c>
      <c r="O73" s="63">
        <f t="shared" si="55"/>
        <v>13261740</v>
      </c>
      <c r="P73" s="119"/>
      <c r="Q73" s="113"/>
      <c r="R73" s="113"/>
      <c r="S73" s="63">
        <f t="shared" ref="S73:S114" si="59">SUM(P73:R73)</f>
        <v>0</v>
      </c>
      <c r="T73" s="46">
        <f t="shared" ref="T73:T114" si="60">+G73+K73+O73+S73</f>
        <v>17870431</v>
      </c>
      <c r="U73" s="46">
        <f t="shared" ref="U73:U114" si="61">+K73+O73+S73</f>
        <v>17472601</v>
      </c>
      <c r="V73" s="24"/>
      <c r="W73" s="11"/>
      <c r="X73" s="11" t="s">
        <v>18</v>
      </c>
      <c r="Y73" s="72">
        <f t="shared" si="56"/>
        <v>16645949</v>
      </c>
      <c r="Z73" s="73">
        <f t="shared" si="57"/>
        <v>713286</v>
      </c>
      <c r="AA73" s="74">
        <f t="shared" si="58"/>
        <v>511196</v>
      </c>
      <c r="AB73" s="67">
        <v>88.631592780830033</v>
      </c>
      <c r="AC73" s="80">
        <v>3.7979014767056616</v>
      </c>
      <c r="AD73" s="81">
        <v>2.7218703903988408</v>
      </c>
      <c r="AE73" s="62">
        <f t="shared" ref="AE73:AE81" si="62">+H73+L73</f>
        <v>16380567</v>
      </c>
      <c r="AF73" s="62">
        <f t="shared" ref="AF73:AF81" si="63">+I73+M73</f>
        <v>712669</v>
      </c>
      <c r="AG73" s="62">
        <f t="shared" ref="AG73:AG81" si="64">+J73+N73</f>
        <v>379365</v>
      </c>
      <c r="AH73" s="67">
        <v>87.218562538134819</v>
      </c>
      <c r="AI73" s="80">
        <v>3.7946162514087578</v>
      </c>
      <c r="AJ73" s="81">
        <v>2.0199343513127181</v>
      </c>
      <c r="AK73" s="107"/>
    </row>
    <row r="74" spans="1:37" ht="12.5" x14ac:dyDescent="0.25">
      <c r="A74" s="7"/>
      <c r="B74" s="10"/>
      <c r="C74" s="11" t="s">
        <v>19</v>
      </c>
      <c r="D74" s="61">
        <v>264321</v>
      </c>
      <c r="E74" s="62">
        <v>610</v>
      </c>
      <c r="F74" s="62">
        <v>131930</v>
      </c>
      <c r="G74" s="63">
        <f t="shared" si="53"/>
        <v>396861</v>
      </c>
      <c r="H74" s="64">
        <v>3538441</v>
      </c>
      <c r="I74" s="62">
        <v>204440</v>
      </c>
      <c r="J74" s="62">
        <v>383584</v>
      </c>
      <c r="K74" s="63">
        <f t="shared" si="54"/>
        <v>4126465</v>
      </c>
      <c r="L74" s="62">
        <v>13028810</v>
      </c>
      <c r="M74" s="62">
        <v>513770</v>
      </c>
      <c r="N74" s="62">
        <v>1325</v>
      </c>
      <c r="O74" s="63">
        <f t="shared" si="55"/>
        <v>13543905</v>
      </c>
      <c r="P74" s="119"/>
      <c r="Q74" s="113"/>
      <c r="R74" s="113"/>
      <c r="S74" s="63">
        <f t="shared" si="59"/>
        <v>0</v>
      </c>
      <c r="T74" s="46">
        <f t="shared" si="60"/>
        <v>18067231</v>
      </c>
      <c r="U74" s="46">
        <f t="shared" si="61"/>
        <v>17670370</v>
      </c>
      <c r="V74" s="24"/>
      <c r="W74" s="10"/>
      <c r="X74" s="11" t="s">
        <v>19</v>
      </c>
      <c r="Y74" s="72">
        <f t="shared" si="56"/>
        <v>16831572</v>
      </c>
      <c r="Z74" s="73">
        <f t="shared" si="57"/>
        <v>718820</v>
      </c>
      <c r="AA74" s="74">
        <f t="shared" si="58"/>
        <v>516839</v>
      </c>
      <c r="AB74" s="67">
        <v>89.478679079585447</v>
      </c>
      <c r="AC74" s="80">
        <v>3.8213343409627818</v>
      </c>
      <c r="AD74" s="81">
        <v>2.7475788367725764</v>
      </c>
      <c r="AE74" s="62">
        <f t="shared" si="62"/>
        <v>16567251</v>
      </c>
      <c r="AF74" s="62">
        <f t="shared" si="63"/>
        <v>718210</v>
      </c>
      <c r="AG74" s="62">
        <f t="shared" si="64"/>
        <v>384909</v>
      </c>
      <c r="AH74" s="67">
        <v>88.073516571116542</v>
      </c>
      <c r="AI74" s="80">
        <v>3.8180915069459389</v>
      </c>
      <c r="AJ74" s="81">
        <v>2.04622294850678</v>
      </c>
      <c r="AK74" s="107"/>
    </row>
    <row r="75" spans="1:37" ht="12.5" x14ac:dyDescent="0.25">
      <c r="A75" s="7"/>
      <c r="B75" s="10"/>
      <c r="C75" s="11" t="s">
        <v>20</v>
      </c>
      <c r="D75" s="61">
        <v>259225</v>
      </c>
      <c r="E75" s="62">
        <v>717</v>
      </c>
      <c r="F75" s="62">
        <v>134693</v>
      </c>
      <c r="G75" s="63">
        <f t="shared" si="53"/>
        <v>394635</v>
      </c>
      <c r="H75" s="64">
        <v>3418344</v>
      </c>
      <c r="I75" s="62">
        <v>198545</v>
      </c>
      <c r="J75" s="62">
        <v>390254</v>
      </c>
      <c r="K75" s="63">
        <f t="shared" si="54"/>
        <v>4007143</v>
      </c>
      <c r="L75" s="62">
        <v>13365099</v>
      </c>
      <c r="M75" s="62">
        <v>535234</v>
      </c>
      <c r="N75" s="62">
        <v>1312</v>
      </c>
      <c r="O75" s="63">
        <f t="shared" si="55"/>
        <v>13901645</v>
      </c>
      <c r="P75" s="119"/>
      <c r="Q75" s="113"/>
      <c r="R75" s="113"/>
      <c r="S75" s="63">
        <f t="shared" si="59"/>
        <v>0</v>
      </c>
      <c r="T75" s="46">
        <f t="shared" si="60"/>
        <v>18303423</v>
      </c>
      <c r="U75" s="46">
        <f t="shared" si="61"/>
        <v>17908788</v>
      </c>
      <c r="V75" s="24"/>
      <c r="W75" s="10"/>
      <c r="X75" s="11" t="s">
        <v>20</v>
      </c>
      <c r="Y75" s="72">
        <f t="shared" si="56"/>
        <v>17042668</v>
      </c>
      <c r="Z75" s="73">
        <f t="shared" si="57"/>
        <v>734496</v>
      </c>
      <c r="AA75" s="74">
        <f t="shared" si="58"/>
        <v>526259</v>
      </c>
      <c r="AB75" s="67">
        <v>90.458303531948502</v>
      </c>
      <c r="AC75" s="80">
        <v>3.8985246976002847</v>
      </c>
      <c r="AD75" s="81">
        <v>2.7932537533688788</v>
      </c>
      <c r="AE75" s="62">
        <f t="shared" si="62"/>
        <v>16783443</v>
      </c>
      <c r="AF75" s="62">
        <f t="shared" si="63"/>
        <v>733779</v>
      </c>
      <c r="AG75" s="62">
        <f t="shared" si="64"/>
        <v>391566</v>
      </c>
      <c r="AH75" s="67">
        <v>89.082400784029616</v>
      </c>
      <c r="AI75" s="80">
        <v>3.8947190373813325</v>
      </c>
      <c r="AJ75" s="81">
        <v>2.0783363309542229</v>
      </c>
      <c r="AK75" s="107"/>
    </row>
    <row r="76" spans="1:37" ht="12.5" x14ac:dyDescent="0.25">
      <c r="A76" s="7"/>
      <c r="B76" s="11"/>
      <c r="C76" s="11" t="s">
        <v>21</v>
      </c>
      <c r="D76" s="61">
        <v>316034</v>
      </c>
      <c r="E76" s="62">
        <v>1310</v>
      </c>
      <c r="F76" s="62">
        <v>103301</v>
      </c>
      <c r="G76" s="63">
        <f t="shared" si="53"/>
        <v>420645</v>
      </c>
      <c r="H76" s="64">
        <v>3423043</v>
      </c>
      <c r="I76" s="62">
        <v>160054</v>
      </c>
      <c r="J76" s="62">
        <v>434598</v>
      </c>
      <c r="K76" s="63">
        <f t="shared" si="54"/>
        <v>4017695</v>
      </c>
      <c r="L76" s="62">
        <v>13414179</v>
      </c>
      <c r="M76" s="62">
        <v>550581</v>
      </c>
      <c r="N76" s="62">
        <v>1658</v>
      </c>
      <c r="O76" s="63">
        <f t="shared" si="55"/>
        <v>13966418</v>
      </c>
      <c r="P76" s="119"/>
      <c r="Q76" s="113"/>
      <c r="R76" s="113"/>
      <c r="S76" s="63">
        <f t="shared" si="59"/>
        <v>0</v>
      </c>
      <c r="T76" s="46">
        <f t="shared" si="60"/>
        <v>18404758</v>
      </c>
      <c r="U76" s="46">
        <f t="shared" si="61"/>
        <v>17984113</v>
      </c>
      <c r="V76" s="24"/>
      <c r="W76" s="11"/>
      <c r="X76" s="11" t="s">
        <v>21</v>
      </c>
      <c r="Y76" s="72">
        <f t="shared" si="56"/>
        <v>17153256</v>
      </c>
      <c r="Z76" s="73">
        <f t="shared" si="57"/>
        <v>711945</v>
      </c>
      <c r="AA76" s="74">
        <f t="shared" si="58"/>
        <v>539557</v>
      </c>
      <c r="AB76" s="67">
        <v>90.902215801843909</v>
      </c>
      <c r="AC76" s="80">
        <v>3.7728917488926745</v>
      </c>
      <c r="AD76" s="81">
        <v>2.859336259622983</v>
      </c>
      <c r="AE76" s="62">
        <f t="shared" si="62"/>
        <v>16837222</v>
      </c>
      <c r="AF76" s="62">
        <f t="shared" si="63"/>
        <v>710635</v>
      </c>
      <c r="AG76" s="62">
        <f t="shared" si="64"/>
        <v>436256</v>
      </c>
      <c r="AH76" s="67">
        <v>89.227420598605534</v>
      </c>
      <c r="AI76" s="80">
        <v>3.7659495157271219</v>
      </c>
      <c r="AJ76" s="81">
        <v>2.3119014289094277</v>
      </c>
      <c r="AK76" s="107"/>
    </row>
    <row r="77" spans="1:37" ht="12.5" x14ac:dyDescent="0.25">
      <c r="A77" s="7"/>
      <c r="B77" s="10"/>
      <c r="C77" s="11" t="s">
        <v>22</v>
      </c>
      <c r="D77" s="61">
        <v>292516</v>
      </c>
      <c r="E77" s="62">
        <v>1022</v>
      </c>
      <c r="F77" s="62">
        <v>99670</v>
      </c>
      <c r="G77" s="63">
        <f t="shared" si="53"/>
        <v>393208</v>
      </c>
      <c r="H77" s="64">
        <v>3135713</v>
      </c>
      <c r="I77" s="62">
        <v>161613</v>
      </c>
      <c r="J77" s="62">
        <v>435002</v>
      </c>
      <c r="K77" s="63">
        <f t="shared" si="54"/>
        <v>3732328</v>
      </c>
      <c r="L77" s="62">
        <v>13888381</v>
      </c>
      <c r="M77" s="62">
        <v>577955</v>
      </c>
      <c r="N77" s="62">
        <v>6181</v>
      </c>
      <c r="O77" s="63">
        <f t="shared" si="55"/>
        <v>14472517</v>
      </c>
      <c r="P77" s="119"/>
      <c r="Q77" s="113"/>
      <c r="R77" s="113"/>
      <c r="S77" s="63">
        <f t="shared" si="59"/>
        <v>0</v>
      </c>
      <c r="T77" s="46">
        <f t="shared" si="60"/>
        <v>18598053</v>
      </c>
      <c r="U77" s="46">
        <f t="shared" si="61"/>
        <v>18204845</v>
      </c>
      <c r="V77" s="24"/>
      <c r="W77" s="10"/>
      <c r="X77" s="11" t="s">
        <v>22</v>
      </c>
      <c r="Y77" s="72">
        <f t="shared" si="56"/>
        <v>17316610</v>
      </c>
      <c r="Z77" s="73">
        <f t="shared" si="57"/>
        <v>740590</v>
      </c>
      <c r="AA77" s="74">
        <f t="shared" si="58"/>
        <v>540853</v>
      </c>
      <c r="AB77" s="67">
        <v>91.623925413294927</v>
      </c>
      <c r="AC77" s="80">
        <v>3.9185361870384616</v>
      </c>
      <c r="AD77" s="81">
        <v>2.8617076281995613</v>
      </c>
      <c r="AE77" s="62">
        <f t="shared" si="62"/>
        <v>17024094</v>
      </c>
      <c r="AF77" s="62">
        <f t="shared" si="63"/>
        <v>739568</v>
      </c>
      <c r="AG77" s="62">
        <f t="shared" si="64"/>
        <v>441183</v>
      </c>
      <c r="AH77" s="67">
        <v>90.07619383267982</v>
      </c>
      <c r="AI77" s="80">
        <v>3.9131286822339768</v>
      </c>
      <c r="AJ77" s="81">
        <v>2.3343436322475184</v>
      </c>
      <c r="AK77" s="107"/>
    </row>
    <row r="78" spans="1:37" ht="13" thickBot="1" x14ac:dyDescent="0.3">
      <c r="A78" s="7"/>
      <c r="B78" s="14"/>
      <c r="C78" s="15" t="s">
        <v>23</v>
      </c>
      <c r="D78" s="53">
        <v>281483</v>
      </c>
      <c r="E78" s="54">
        <v>1014</v>
      </c>
      <c r="F78" s="54">
        <v>97909</v>
      </c>
      <c r="G78" s="55">
        <f t="shared" si="53"/>
        <v>380406</v>
      </c>
      <c r="H78" s="56">
        <v>2957140</v>
      </c>
      <c r="I78" s="54">
        <v>148952</v>
      </c>
      <c r="J78" s="54">
        <v>443592</v>
      </c>
      <c r="K78" s="55">
        <f t="shared" si="54"/>
        <v>3549684</v>
      </c>
      <c r="L78" s="54">
        <v>13959285</v>
      </c>
      <c r="M78" s="54">
        <v>598626</v>
      </c>
      <c r="N78" s="54">
        <v>1310</v>
      </c>
      <c r="O78" s="55">
        <f t="shared" si="55"/>
        <v>14559221</v>
      </c>
      <c r="P78" s="120"/>
      <c r="Q78" s="121"/>
      <c r="R78" s="121"/>
      <c r="S78" s="55">
        <f t="shared" si="59"/>
        <v>0</v>
      </c>
      <c r="T78" s="43">
        <f t="shared" si="60"/>
        <v>18489311</v>
      </c>
      <c r="U78" s="43">
        <f t="shared" si="61"/>
        <v>18108905</v>
      </c>
      <c r="V78" s="24"/>
      <c r="W78" s="14"/>
      <c r="X78" s="15" t="s">
        <v>23</v>
      </c>
      <c r="Y78" s="75">
        <f t="shared" si="56"/>
        <v>17197908</v>
      </c>
      <c r="Z78" s="76">
        <f t="shared" si="57"/>
        <v>748592</v>
      </c>
      <c r="AA78" s="77">
        <f t="shared" si="58"/>
        <v>542811</v>
      </c>
      <c r="AB78" s="68">
        <v>90.853325059039946</v>
      </c>
      <c r="AC78" s="82">
        <v>3.9546712491191855</v>
      </c>
      <c r="AD78" s="83">
        <v>2.8675687896820086</v>
      </c>
      <c r="AE78" s="54">
        <f t="shared" si="62"/>
        <v>16916425</v>
      </c>
      <c r="AF78" s="54">
        <f t="shared" si="63"/>
        <v>747578</v>
      </c>
      <c r="AG78" s="54">
        <f t="shared" si="64"/>
        <v>444902</v>
      </c>
      <c r="AH78" s="68">
        <v>89.366303120232402</v>
      </c>
      <c r="AI78" s="82">
        <v>3.9493144771437878</v>
      </c>
      <c r="AJ78" s="83">
        <v>2.3503338909253957</v>
      </c>
      <c r="AK78" s="107"/>
    </row>
    <row r="79" spans="1:37" ht="12.5" x14ac:dyDescent="0.25">
      <c r="A79" s="7"/>
      <c r="B79" s="8">
        <v>2019</v>
      </c>
      <c r="C79" s="8" t="s">
        <v>12</v>
      </c>
      <c r="D79" s="57">
        <v>277635</v>
      </c>
      <c r="E79" s="58">
        <v>1104</v>
      </c>
      <c r="F79" s="58">
        <v>96100</v>
      </c>
      <c r="G79" s="59">
        <f t="shared" si="53"/>
        <v>374839</v>
      </c>
      <c r="H79" s="60">
        <v>2763498</v>
      </c>
      <c r="I79" s="58">
        <v>111488</v>
      </c>
      <c r="J79" s="58">
        <v>444916</v>
      </c>
      <c r="K79" s="59">
        <f t="shared" si="54"/>
        <v>3319902</v>
      </c>
      <c r="L79" s="58">
        <v>14366139</v>
      </c>
      <c r="M79" s="58">
        <v>535030</v>
      </c>
      <c r="N79" s="58">
        <v>1321</v>
      </c>
      <c r="O79" s="59">
        <f t="shared" si="55"/>
        <v>14902490</v>
      </c>
      <c r="P79" s="117"/>
      <c r="Q79" s="118"/>
      <c r="R79" s="118"/>
      <c r="S79" s="59">
        <f t="shared" si="59"/>
        <v>0</v>
      </c>
      <c r="T79" s="49">
        <f t="shared" si="60"/>
        <v>18597231</v>
      </c>
      <c r="U79" s="49">
        <f t="shared" si="61"/>
        <v>18222392</v>
      </c>
      <c r="V79" s="24"/>
      <c r="W79" s="8">
        <v>2019</v>
      </c>
      <c r="X79" s="8" t="s">
        <v>12</v>
      </c>
      <c r="Y79" s="69">
        <f t="shared" si="56"/>
        <v>17407272</v>
      </c>
      <c r="Z79" s="70">
        <f t="shared" si="57"/>
        <v>647622</v>
      </c>
      <c r="AA79" s="71">
        <f t="shared" si="58"/>
        <v>542337</v>
      </c>
      <c r="AB79" s="66">
        <v>91.81553576398646</v>
      </c>
      <c r="AC79" s="78">
        <v>3.4159149637315052</v>
      </c>
      <c r="AD79" s="79">
        <v>2.8605839111167519</v>
      </c>
      <c r="AE79" s="58">
        <f t="shared" si="62"/>
        <v>17129637</v>
      </c>
      <c r="AF79" s="58">
        <f t="shared" si="63"/>
        <v>646518</v>
      </c>
      <c r="AG79" s="58">
        <f t="shared" si="64"/>
        <v>446237</v>
      </c>
      <c r="AH79" s="66">
        <v>90.351135927421936</v>
      </c>
      <c r="AI79" s="78">
        <v>3.4100918599457168</v>
      </c>
      <c r="AJ79" s="79">
        <v>2.3536996051256067</v>
      </c>
      <c r="AK79" s="107"/>
    </row>
    <row r="80" spans="1:37" ht="12.5" x14ac:dyDescent="0.25">
      <c r="A80" s="7"/>
      <c r="B80" s="10"/>
      <c r="C80" s="11" t="s">
        <v>13</v>
      </c>
      <c r="D80" s="61">
        <v>275848</v>
      </c>
      <c r="E80" s="62">
        <v>1137</v>
      </c>
      <c r="F80" s="62">
        <v>93569</v>
      </c>
      <c r="G80" s="63">
        <f t="shared" si="53"/>
        <v>370554</v>
      </c>
      <c r="H80" s="64">
        <v>2755489</v>
      </c>
      <c r="I80" s="62">
        <v>104952</v>
      </c>
      <c r="J80" s="62">
        <v>443785</v>
      </c>
      <c r="K80" s="63">
        <f t="shared" si="54"/>
        <v>3304226</v>
      </c>
      <c r="L80" s="62">
        <v>14511558</v>
      </c>
      <c r="M80" s="62">
        <v>485053</v>
      </c>
      <c r="N80" s="62">
        <v>1470</v>
      </c>
      <c r="O80" s="63">
        <f t="shared" si="55"/>
        <v>14998081</v>
      </c>
      <c r="P80" s="119"/>
      <c r="Q80" s="113"/>
      <c r="R80" s="113"/>
      <c r="S80" s="63">
        <f t="shared" si="59"/>
        <v>0</v>
      </c>
      <c r="T80" s="46">
        <f t="shared" si="60"/>
        <v>18672861</v>
      </c>
      <c r="U80" s="46">
        <f t="shared" si="61"/>
        <v>18302307</v>
      </c>
      <c r="V80" s="24"/>
      <c r="W80" s="10"/>
      <c r="X80" s="11" t="s">
        <v>13</v>
      </c>
      <c r="Y80" s="72">
        <f t="shared" si="56"/>
        <v>17542895</v>
      </c>
      <c r="Z80" s="73">
        <f t="shared" si="57"/>
        <v>591142</v>
      </c>
      <c r="AA80" s="74">
        <f t="shared" si="58"/>
        <v>538824</v>
      </c>
      <c r="AB80" s="67">
        <v>92.386398184581978</v>
      </c>
      <c r="AC80" s="80">
        <v>3.113139547128918</v>
      </c>
      <c r="AD80" s="81">
        <v>2.8376165174225352</v>
      </c>
      <c r="AE80" s="62">
        <f t="shared" si="62"/>
        <v>17267047</v>
      </c>
      <c r="AF80" s="62">
        <f t="shared" si="63"/>
        <v>590005</v>
      </c>
      <c r="AG80" s="62">
        <f t="shared" si="64"/>
        <v>445255</v>
      </c>
      <c r="AH80" s="67">
        <v>90.933695927262391</v>
      </c>
      <c r="AI80" s="80">
        <v>3.1071517478098278</v>
      </c>
      <c r="AJ80" s="81">
        <v>2.3448527579784324</v>
      </c>
      <c r="AK80" s="107"/>
    </row>
    <row r="81" spans="1:37" ht="12.5" x14ac:dyDescent="0.25">
      <c r="A81" s="7"/>
      <c r="B81" s="10"/>
      <c r="C81" s="11" t="s">
        <v>14</v>
      </c>
      <c r="D81" s="61">
        <v>282016</v>
      </c>
      <c r="E81" s="62">
        <v>1112</v>
      </c>
      <c r="F81" s="62">
        <v>89208</v>
      </c>
      <c r="G81" s="63">
        <f t="shared" si="53"/>
        <v>372336</v>
      </c>
      <c r="H81" s="64">
        <v>2549488</v>
      </c>
      <c r="I81" s="62">
        <v>100636</v>
      </c>
      <c r="J81" s="62">
        <v>448411</v>
      </c>
      <c r="K81" s="63">
        <f t="shared" si="54"/>
        <v>3098535</v>
      </c>
      <c r="L81" s="62">
        <v>14934474</v>
      </c>
      <c r="M81" s="62">
        <v>504382</v>
      </c>
      <c r="N81" s="62">
        <v>1660</v>
      </c>
      <c r="O81" s="63">
        <f t="shared" si="55"/>
        <v>15440516</v>
      </c>
      <c r="P81" s="119"/>
      <c r="Q81" s="113"/>
      <c r="R81" s="113"/>
      <c r="S81" s="63">
        <f t="shared" si="59"/>
        <v>0</v>
      </c>
      <c r="T81" s="46">
        <f t="shared" si="60"/>
        <v>18911387</v>
      </c>
      <c r="U81" s="46">
        <f t="shared" si="61"/>
        <v>18539051</v>
      </c>
      <c r="V81" s="24"/>
      <c r="W81" s="10"/>
      <c r="X81" s="11" t="s">
        <v>14</v>
      </c>
      <c r="Y81" s="72">
        <f t="shared" si="56"/>
        <v>17765978</v>
      </c>
      <c r="Z81" s="73">
        <f t="shared" si="57"/>
        <v>606130</v>
      </c>
      <c r="AA81" s="74">
        <f t="shared" si="58"/>
        <v>539279</v>
      </c>
      <c r="AB81" s="67">
        <v>93.415354317382139</v>
      </c>
      <c r="AC81" s="80">
        <v>3.1870943841309964</v>
      </c>
      <c r="AD81" s="81">
        <v>2.8355848949561642</v>
      </c>
      <c r="AE81" s="62">
        <f t="shared" si="62"/>
        <v>17483962</v>
      </c>
      <c r="AF81" s="62">
        <f t="shared" si="63"/>
        <v>605018</v>
      </c>
      <c r="AG81" s="62">
        <f t="shared" si="64"/>
        <v>450071</v>
      </c>
      <c r="AH81" s="67">
        <v>91.932484949696843</v>
      </c>
      <c r="AI81" s="80">
        <v>3.1812473728377864</v>
      </c>
      <c r="AJ81" s="81">
        <v>2.3665199817864515</v>
      </c>
      <c r="AK81" s="107"/>
    </row>
    <row r="82" spans="1:37" ht="12.5" x14ac:dyDescent="0.25">
      <c r="A82" s="7"/>
      <c r="B82" s="11"/>
      <c r="C82" s="11" t="s">
        <v>15</v>
      </c>
      <c r="D82" s="61">
        <v>262903</v>
      </c>
      <c r="E82" s="62">
        <v>855</v>
      </c>
      <c r="F82" s="62">
        <v>76056</v>
      </c>
      <c r="G82" s="63">
        <f t="shared" ref="G82:G93" si="65">SUM(D82:F82)</f>
        <v>339814</v>
      </c>
      <c r="H82" s="64">
        <v>2375840</v>
      </c>
      <c r="I82" s="62">
        <v>92971</v>
      </c>
      <c r="J82" s="62">
        <v>454346</v>
      </c>
      <c r="K82" s="63">
        <f t="shared" ref="K82:K93" si="66">SUM(H82:J82)</f>
        <v>2923157</v>
      </c>
      <c r="L82" s="62">
        <v>15155409</v>
      </c>
      <c r="M82" s="62">
        <v>495615</v>
      </c>
      <c r="N82" s="62">
        <v>1739</v>
      </c>
      <c r="O82" s="63">
        <f t="shared" ref="O82:O93" si="67">SUM(L82:N82)</f>
        <v>15652763</v>
      </c>
      <c r="P82" s="119"/>
      <c r="Q82" s="113"/>
      <c r="R82" s="113"/>
      <c r="S82" s="63">
        <f t="shared" si="59"/>
        <v>0</v>
      </c>
      <c r="T82" s="46">
        <f t="shared" si="60"/>
        <v>18915734</v>
      </c>
      <c r="U82" s="46">
        <f t="shared" si="61"/>
        <v>18575920</v>
      </c>
      <c r="V82" s="24"/>
      <c r="W82" s="11"/>
      <c r="X82" s="11" t="s">
        <v>15</v>
      </c>
      <c r="Y82" s="72">
        <f t="shared" ref="Y82:Y93" si="68">+D82+H82+L82</f>
        <v>17794152</v>
      </c>
      <c r="Z82" s="73">
        <f t="shared" ref="Z82:Z93" si="69">+E82+I82+M82</f>
        <v>589441</v>
      </c>
      <c r="AA82" s="74">
        <f t="shared" ref="AA82:AA93" si="70">+F82+J82+N82</f>
        <v>532141</v>
      </c>
      <c r="AB82" s="67">
        <v>93.417850607177016</v>
      </c>
      <c r="AC82" s="80">
        <v>3.0945173043225118</v>
      </c>
      <c r="AD82" s="81">
        <v>2.793696965157642</v>
      </c>
      <c r="AE82" s="62">
        <f t="shared" ref="AE82:AE93" si="71">+H82+L82</f>
        <v>17531249</v>
      </c>
      <c r="AF82" s="62">
        <f t="shared" ref="AF82:AF93" si="72">+I82+M82</f>
        <v>588586</v>
      </c>
      <c r="AG82" s="62">
        <f t="shared" ref="AG82:AG93" si="73">+J82+N82</f>
        <v>456085</v>
      </c>
      <c r="AH82" s="67">
        <v>92.03763124195082</v>
      </c>
      <c r="AI82" s="80">
        <v>3.0900286238690047</v>
      </c>
      <c r="AJ82" s="81">
        <v>2.3944091516232038</v>
      </c>
      <c r="AK82" s="107"/>
    </row>
    <row r="83" spans="1:37" ht="12.5" x14ac:dyDescent="0.25">
      <c r="A83" s="7"/>
      <c r="B83" s="10"/>
      <c r="C83" s="11" t="s">
        <v>16</v>
      </c>
      <c r="D83" s="61">
        <v>252063</v>
      </c>
      <c r="E83" s="62">
        <v>916</v>
      </c>
      <c r="F83" s="62">
        <v>72842</v>
      </c>
      <c r="G83" s="63">
        <f t="shared" si="65"/>
        <v>325821</v>
      </c>
      <c r="H83" s="64">
        <v>2292573</v>
      </c>
      <c r="I83" s="62">
        <v>92258</v>
      </c>
      <c r="J83" s="62">
        <v>455758</v>
      </c>
      <c r="K83" s="63">
        <f t="shared" si="66"/>
        <v>2840589</v>
      </c>
      <c r="L83" s="62">
        <v>15225497</v>
      </c>
      <c r="M83" s="62">
        <v>552370</v>
      </c>
      <c r="N83" s="62">
        <v>1766</v>
      </c>
      <c r="O83" s="63">
        <f t="shared" si="67"/>
        <v>15779633</v>
      </c>
      <c r="P83" s="119"/>
      <c r="Q83" s="113"/>
      <c r="R83" s="113"/>
      <c r="S83" s="63">
        <f t="shared" si="59"/>
        <v>0</v>
      </c>
      <c r="T83" s="46">
        <f t="shared" si="60"/>
        <v>18946043</v>
      </c>
      <c r="U83" s="46">
        <f t="shared" si="61"/>
        <v>18620222</v>
      </c>
      <c r="V83" s="24"/>
      <c r="W83" s="10"/>
      <c r="X83" s="11" t="s">
        <v>16</v>
      </c>
      <c r="Y83" s="72">
        <f t="shared" si="68"/>
        <v>17770133</v>
      </c>
      <c r="Z83" s="73">
        <f t="shared" si="69"/>
        <v>645544</v>
      </c>
      <c r="AA83" s="74">
        <f t="shared" si="70"/>
        <v>530366</v>
      </c>
      <c r="AB83" s="67">
        <v>93.146756005694002</v>
      </c>
      <c r="AC83" s="80">
        <v>3.3837861235444735</v>
      </c>
      <c r="AD83" s="81">
        <v>2.78005079622735</v>
      </c>
      <c r="AE83" s="62">
        <f t="shared" si="71"/>
        <v>17518070</v>
      </c>
      <c r="AF83" s="62">
        <f t="shared" si="72"/>
        <v>644628</v>
      </c>
      <c r="AG83" s="62">
        <f t="shared" si="73"/>
        <v>457524</v>
      </c>
      <c r="AH83" s="67">
        <v>91.825502486710022</v>
      </c>
      <c r="AI83" s="80">
        <v>3.3789846722271868</v>
      </c>
      <c r="AJ83" s="81">
        <v>2.3982305813214309</v>
      </c>
      <c r="AK83" s="107"/>
    </row>
    <row r="84" spans="1:37" ht="12.5" x14ac:dyDescent="0.25">
      <c r="A84" s="7"/>
      <c r="B84" s="10"/>
      <c r="C84" s="11" t="s">
        <v>17</v>
      </c>
      <c r="D84" s="61">
        <v>245673</v>
      </c>
      <c r="E84" s="62">
        <v>950</v>
      </c>
      <c r="F84" s="62">
        <v>70473</v>
      </c>
      <c r="G84" s="63">
        <f t="shared" si="65"/>
        <v>317096</v>
      </c>
      <c r="H84" s="64">
        <v>2203872</v>
      </c>
      <c r="I84" s="62">
        <v>90176</v>
      </c>
      <c r="J84" s="62">
        <v>445799</v>
      </c>
      <c r="K84" s="63">
        <f t="shared" si="66"/>
        <v>2739847</v>
      </c>
      <c r="L84" s="62">
        <v>15319471</v>
      </c>
      <c r="M84" s="62">
        <v>562594</v>
      </c>
      <c r="N84" s="62">
        <v>1901</v>
      </c>
      <c r="O84" s="63">
        <f t="shared" si="67"/>
        <v>15883966</v>
      </c>
      <c r="P84" s="119"/>
      <c r="Q84" s="113"/>
      <c r="R84" s="113"/>
      <c r="S84" s="63">
        <f t="shared" si="59"/>
        <v>0</v>
      </c>
      <c r="T84" s="46">
        <f t="shared" si="60"/>
        <v>18940909</v>
      </c>
      <c r="U84" s="46">
        <f t="shared" si="61"/>
        <v>18623813</v>
      </c>
      <c r="V84" s="24"/>
      <c r="W84" s="10"/>
      <c r="X84" s="11" t="s">
        <v>17</v>
      </c>
      <c r="Y84" s="72">
        <f t="shared" si="68"/>
        <v>17769016</v>
      </c>
      <c r="Z84" s="73">
        <f t="shared" si="69"/>
        <v>653720</v>
      </c>
      <c r="AA84" s="74">
        <f t="shared" si="70"/>
        <v>518173</v>
      </c>
      <c r="AB84" s="67">
        <v>92.996363258781244</v>
      </c>
      <c r="AC84" s="80">
        <v>3.4213252207961586</v>
      </c>
      <c r="AD84" s="81">
        <v>2.7119230766010034</v>
      </c>
      <c r="AE84" s="62">
        <f t="shared" si="71"/>
        <v>17523343</v>
      </c>
      <c r="AF84" s="62">
        <f t="shared" si="72"/>
        <v>652770</v>
      </c>
      <c r="AG84" s="62">
        <f t="shared" si="73"/>
        <v>447700</v>
      </c>
      <c r="AH84" s="67">
        <v>91.710602947074932</v>
      </c>
      <c r="AI84" s="80">
        <v>3.4163532772121221</v>
      </c>
      <c r="AJ84" s="81">
        <v>2.343093834287524</v>
      </c>
      <c r="AK84" s="107"/>
    </row>
    <row r="85" spans="1:37" ht="12.5" x14ac:dyDescent="0.25">
      <c r="A85" s="7"/>
      <c r="B85" s="11"/>
      <c r="C85" s="11" t="s">
        <v>18</v>
      </c>
      <c r="D85" s="61">
        <v>238701</v>
      </c>
      <c r="E85" s="62">
        <v>881</v>
      </c>
      <c r="F85" s="62">
        <v>67800</v>
      </c>
      <c r="G85" s="63">
        <f t="shared" si="65"/>
        <v>307382</v>
      </c>
      <c r="H85" s="64">
        <v>2146650</v>
      </c>
      <c r="I85" s="62">
        <v>89352</v>
      </c>
      <c r="J85" s="62">
        <v>446739</v>
      </c>
      <c r="K85" s="63">
        <f t="shared" si="66"/>
        <v>2682741</v>
      </c>
      <c r="L85" s="62">
        <v>15337977</v>
      </c>
      <c r="M85" s="62">
        <v>559458</v>
      </c>
      <c r="N85" s="62">
        <v>2131</v>
      </c>
      <c r="O85" s="63">
        <f t="shared" si="67"/>
        <v>15899566</v>
      </c>
      <c r="P85" s="119"/>
      <c r="Q85" s="113"/>
      <c r="R85" s="113"/>
      <c r="S85" s="63">
        <f t="shared" si="59"/>
        <v>0</v>
      </c>
      <c r="T85" s="46">
        <f t="shared" si="60"/>
        <v>18889689</v>
      </c>
      <c r="U85" s="46">
        <f t="shared" si="61"/>
        <v>18582307</v>
      </c>
      <c r="V85" s="24"/>
      <c r="W85" s="11"/>
      <c r="X85" s="11" t="s">
        <v>18</v>
      </c>
      <c r="Y85" s="72">
        <f t="shared" si="68"/>
        <v>17723328</v>
      </c>
      <c r="Z85" s="73">
        <f t="shared" si="69"/>
        <v>649691</v>
      </c>
      <c r="AA85" s="74">
        <f t="shared" si="70"/>
        <v>516670</v>
      </c>
      <c r="AB85" s="67">
        <v>92.615432468693172</v>
      </c>
      <c r="AC85" s="80">
        <v>3.3950403071035948</v>
      </c>
      <c r="AD85" s="81">
        <v>2.6999226947444468</v>
      </c>
      <c r="AE85" s="62">
        <f t="shared" si="71"/>
        <v>17484627</v>
      </c>
      <c r="AF85" s="62">
        <f t="shared" si="72"/>
        <v>648810</v>
      </c>
      <c r="AG85" s="62">
        <f t="shared" si="73"/>
        <v>448870</v>
      </c>
      <c r="AH85" s="67">
        <v>91.368071005557724</v>
      </c>
      <c r="AI85" s="80">
        <v>3.3904365331394204</v>
      </c>
      <c r="AJ85" s="81">
        <v>2.3456254475582861</v>
      </c>
      <c r="AK85" s="107"/>
    </row>
    <row r="86" spans="1:37" ht="12.5" x14ac:dyDescent="0.25">
      <c r="A86" s="7"/>
      <c r="B86" s="10"/>
      <c r="C86" s="11" t="s">
        <v>19</v>
      </c>
      <c r="D86" s="61">
        <v>229982</v>
      </c>
      <c r="E86" s="62">
        <v>874</v>
      </c>
      <c r="F86" s="62">
        <v>66246</v>
      </c>
      <c r="G86" s="63">
        <f t="shared" si="65"/>
        <v>297102</v>
      </c>
      <c r="H86" s="64">
        <v>2057703</v>
      </c>
      <c r="I86" s="62">
        <v>78460</v>
      </c>
      <c r="J86" s="62">
        <v>430029</v>
      </c>
      <c r="K86" s="63">
        <f t="shared" si="66"/>
        <v>2566192</v>
      </c>
      <c r="L86" s="62">
        <v>15435710</v>
      </c>
      <c r="M86" s="62">
        <v>551786</v>
      </c>
      <c r="N86" s="62">
        <v>2301</v>
      </c>
      <c r="O86" s="63">
        <f t="shared" si="67"/>
        <v>15989797</v>
      </c>
      <c r="P86" s="119"/>
      <c r="Q86" s="113"/>
      <c r="R86" s="113"/>
      <c r="S86" s="63">
        <f t="shared" si="59"/>
        <v>0</v>
      </c>
      <c r="T86" s="46">
        <f t="shared" si="60"/>
        <v>18853091</v>
      </c>
      <c r="U86" s="46">
        <f t="shared" si="61"/>
        <v>18555989</v>
      </c>
      <c r="V86" s="24"/>
      <c r="W86" s="10"/>
      <c r="X86" s="11" t="s">
        <v>19</v>
      </c>
      <c r="Y86" s="72">
        <f t="shared" si="68"/>
        <v>17723395</v>
      </c>
      <c r="Z86" s="73">
        <f t="shared" si="69"/>
        <v>631120</v>
      </c>
      <c r="AA86" s="74">
        <f t="shared" si="70"/>
        <v>498576</v>
      </c>
      <c r="AB86" s="67">
        <v>92.474398098898433</v>
      </c>
      <c r="AC86" s="80">
        <v>3.2929606392103081</v>
      </c>
      <c r="AD86" s="81">
        <v>2.6013929896927976</v>
      </c>
      <c r="AE86" s="62">
        <f t="shared" si="71"/>
        <v>17493413</v>
      </c>
      <c r="AF86" s="62">
        <f t="shared" si="72"/>
        <v>630246</v>
      </c>
      <c r="AG86" s="62">
        <f t="shared" si="73"/>
        <v>432330</v>
      </c>
      <c r="AH86" s="67">
        <v>91.27443347453719</v>
      </c>
      <c r="AI86" s="80">
        <v>3.2884004167507603</v>
      </c>
      <c r="AJ86" s="81">
        <v>2.2557448237257454</v>
      </c>
      <c r="AK86" s="107"/>
    </row>
    <row r="87" spans="1:37" ht="12.5" x14ac:dyDescent="0.25">
      <c r="A87" s="7"/>
      <c r="B87" s="10"/>
      <c r="C87" s="11" t="s">
        <v>20</v>
      </c>
      <c r="D87" s="61">
        <v>226577</v>
      </c>
      <c r="E87" s="62">
        <v>847</v>
      </c>
      <c r="F87" s="62">
        <v>64080</v>
      </c>
      <c r="G87" s="63">
        <f t="shared" si="65"/>
        <v>291504</v>
      </c>
      <c r="H87" s="64">
        <v>2027580</v>
      </c>
      <c r="I87" s="62">
        <v>74540</v>
      </c>
      <c r="J87" s="62">
        <v>430045</v>
      </c>
      <c r="K87" s="63">
        <f t="shared" si="66"/>
        <v>2532165</v>
      </c>
      <c r="L87" s="62">
        <v>15391021</v>
      </c>
      <c r="M87" s="62">
        <v>538385</v>
      </c>
      <c r="N87" s="62">
        <v>2584</v>
      </c>
      <c r="O87" s="63">
        <f t="shared" si="67"/>
        <v>15931990</v>
      </c>
      <c r="P87" s="119"/>
      <c r="Q87" s="113"/>
      <c r="R87" s="113"/>
      <c r="S87" s="63">
        <f t="shared" si="59"/>
        <v>0</v>
      </c>
      <c r="T87" s="46">
        <f t="shared" si="60"/>
        <v>18755659</v>
      </c>
      <c r="U87" s="46">
        <f t="shared" si="61"/>
        <v>18464155</v>
      </c>
      <c r="V87" s="24"/>
      <c r="W87" s="10"/>
      <c r="X87" s="11" t="s">
        <v>20</v>
      </c>
      <c r="Y87" s="72">
        <f t="shared" si="68"/>
        <v>17645178</v>
      </c>
      <c r="Z87" s="73">
        <f t="shared" si="69"/>
        <v>613772</v>
      </c>
      <c r="AA87" s="74">
        <f t="shared" si="70"/>
        <v>496709</v>
      </c>
      <c r="AB87" s="67">
        <v>91.925958073589854</v>
      </c>
      <c r="AC87" s="80">
        <v>3.1975636141921262</v>
      </c>
      <c r="AD87" s="81">
        <v>2.5877013373724393</v>
      </c>
      <c r="AE87" s="62">
        <f t="shared" si="71"/>
        <v>17418601</v>
      </c>
      <c r="AF87" s="62">
        <f t="shared" si="72"/>
        <v>612925</v>
      </c>
      <c r="AG87" s="62">
        <f t="shared" si="73"/>
        <v>432629</v>
      </c>
      <c r="AH87" s="67">
        <v>90.745561491450545</v>
      </c>
      <c r="AI87" s="80">
        <v>3.1931510043284952</v>
      </c>
      <c r="AJ87" s="81">
        <v>2.2538642180554431</v>
      </c>
      <c r="AK87" s="107"/>
    </row>
    <row r="88" spans="1:37" ht="12.5" x14ac:dyDescent="0.25">
      <c r="A88" s="7"/>
      <c r="B88" s="11"/>
      <c r="C88" s="11" t="s">
        <v>21</v>
      </c>
      <c r="D88" s="61">
        <v>210801</v>
      </c>
      <c r="E88" s="62">
        <v>850</v>
      </c>
      <c r="F88" s="62">
        <v>62510</v>
      </c>
      <c r="G88" s="63">
        <f t="shared" si="65"/>
        <v>274161</v>
      </c>
      <c r="H88" s="64">
        <v>1955825</v>
      </c>
      <c r="I88" s="62">
        <v>72785</v>
      </c>
      <c r="J88" s="62">
        <v>439959</v>
      </c>
      <c r="K88" s="63">
        <f t="shared" si="66"/>
        <v>2468569</v>
      </c>
      <c r="L88" s="62">
        <v>15425271</v>
      </c>
      <c r="M88" s="62">
        <v>528833</v>
      </c>
      <c r="N88" s="62">
        <v>2808</v>
      </c>
      <c r="O88" s="63">
        <f t="shared" si="67"/>
        <v>15956912</v>
      </c>
      <c r="P88" s="119"/>
      <c r="Q88" s="113"/>
      <c r="R88" s="113"/>
      <c r="S88" s="63">
        <f t="shared" si="59"/>
        <v>0</v>
      </c>
      <c r="T88" s="46">
        <f t="shared" si="60"/>
        <v>18699642</v>
      </c>
      <c r="U88" s="46">
        <f t="shared" si="61"/>
        <v>18425481</v>
      </c>
      <c r="V88" s="24"/>
      <c r="W88" s="11"/>
      <c r="X88" s="11" t="s">
        <v>21</v>
      </c>
      <c r="Y88" s="72">
        <f t="shared" si="68"/>
        <v>17591897</v>
      </c>
      <c r="Z88" s="73">
        <f t="shared" si="69"/>
        <v>602468</v>
      </c>
      <c r="AA88" s="74">
        <f t="shared" si="70"/>
        <v>505277</v>
      </c>
      <c r="AB88" s="67">
        <v>91.508898605861205</v>
      </c>
      <c r="AC88" s="80">
        <v>3.1338964254551964</v>
      </c>
      <c r="AD88" s="81">
        <v>2.6283317689316696</v>
      </c>
      <c r="AE88" s="62">
        <f t="shared" si="71"/>
        <v>17381096</v>
      </c>
      <c r="AF88" s="62">
        <f t="shared" si="72"/>
        <v>601618</v>
      </c>
      <c r="AG88" s="62">
        <f t="shared" si="73"/>
        <v>442767</v>
      </c>
      <c r="AH88" s="67">
        <v>90.412361527738582</v>
      </c>
      <c r="AI88" s="80">
        <v>3.1294749259537507</v>
      </c>
      <c r="AJ88" s="81">
        <v>2.3031694938312421</v>
      </c>
      <c r="AK88" s="107"/>
    </row>
    <row r="89" spans="1:37" ht="12.5" x14ac:dyDescent="0.25">
      <c r="A89" s="7"/>
      <c r="B89" s="10"/>
      <c r="C89" s="11" t="s">
        <v>22</v>
      </c>
      <c r="D89" s="61">
        <v>226286</v>
      </c>
      <c r="E89" s="62">
        <v>835</v>
      </c>
      <c r="F89" s="62">
        <v>58925</v>
      </c>
      <c r="G89" s="63">
        <f t="shared" si="65"/>
        <v>286046</v>
      </c>
      <c r="H89" s="64">
        <v>1942216</v>
      </c>
      <c r="I89" s="62">
        <v>70339</v>
      </c>
      <c r="J89" s="62">
        <v>449882</v>
      </c>
      <c r="K89" s="63">
        <f t="shared" si="66"/>
        <v>2462437</v>
      </c>
      <c r="L89" s="62">
        <v>15664118</v>
      </c>
      <c r="M89" s="62">
        <v>516059</v>
      </c>
      <c r="N89" s="62">
        <v>2815</v>
      </c>
      <c r="O89" s="63">
        <f t="shared" si="67"/>
        <v>16182992</v>
      </c>
      <c r="P89" s="119"/>
      <c r="Q89" s="113"/>
      <c r="R89" s="113"/>
      <c r="S89" s="63">
        <f t="shared" si="59"/>
        <v>0</v>
      </c>
      <c r="T89" s="46">
        <f t="shared" si="60"/>
        <v>18931475</v>
      </c>
      <c r="U89" s="46">
        <f t="shared" si="61"/>
        <v>18645429</v>
      </c>
      <c r="V89" s="24"/>
      <c r="W89" s="10"/>
      <c r="X89" s="11" t="s">
        <v>22</v>
      </c>
      <c r="Y89" s="72">
        <f t="shared" si="68"/>
        <v>17832620</v>
      </c>
      <c r="Z89" s="73">
        <f t="shared" si="69"/>
        <v>587233</v>
      </c>
      <c r="AA89" s="74">
        <f t="shared" si="70"/>
        <v>511622</v>
      </c>
      <c r="AB89" s="67">
        <v>92.620122131700739</v>
      </c>
      <c r="AC89" s="80">
        <v>3.0500056738586379</v>
      </c>
      <c r="AD89" s="81">
        <v>2.657292766024566</v>
      </c>
      <c r="AE89" s="62">
        <f t="shared" si="71"/>
        <v>17606334</v>
      </c>
      <c r="AF89" s="62">
        <f t="shared" si="72"/>
        <v>586398</v>
      </c>
      <c r="AG89" s="62">
        <f t="shared" si="73"/>
        <v>452697</v>
      </c>
      <c r="AH89" s="67">
        <v>91.444824449324614</v>
      </c>
      <c r="AI89" s="80">
        <v>3.0456688012072846</v>
      </c>
      <c r="AJ89" s="81">
        <v>2.3512445971850759</v>
      </c>
      <c r="AK89" s="107"/>
    </row>
    <row r="90" spans="1:37" ht="13" thickBot="1" x14ac:dyDescent="0.3">
      <c r="A90" s="7"/>
      <c r="B90" s="14"/>
      <c r="C90" s="15" t="s">
        <v>23</v>
      </c>
      <c r="D90" s="53">
        <v>228718</v>
      </c>
      <c r="E90" s="54">
        <v>861</v>
      </c>
      <c r="F90" s="54">
        <v>56544</v>
      </c>
      <c r="G90" s="55">
        <f t="shared" si="65"/>
        <v>286123</v>
      </c>
      <c r="H90" s="56">
        <v>1935772</v>
      </c>
      <c r="I90" s="54">
        <v>68672</v>
      </c>
      <c r="J90" s="54">
        <v>450024</v>
      </c>
      <c r="K90" s="55">
        <f t="shared" si="66"/>
        <v>2454468</v>
      </c>
      <c r="L90" s="54">
        <v>16001236</v>
      </c>
      <c r="M90" s="54">
        <v>502321</v>
      </c>
      <c r="N90" s="54">
        <v>3057</v>
      </c>
      <c r="O90" s="55">
        <f t="shared" si="67"/>
        <v>16506614</v>
      </c>
      <c r="P90" s="120"/>
      <c r="Q90" s="121"/>
      <c r="R90" s="121"/>
      <c r="S90" s="55">
        <f t="shared" si="59"/>
        <v>0</v>
      </c>
      <c r="T90" s="43">
        <f t="shared" si="60"/>
        <v>19247205</v>
      </c>
      <c r="U90" s="43">
        <f t="shared" si="61"/>
        <v>18961082</v>
      </c>
      <c r="V90" s="24"/>
      <c r="W90" s="14"/>
      <c r="X90" s="15" t="s">
        <v>23</v>
      </c>
      <c r="Y90" s="75">
        <f t="shared" si="68"/>
        <v>18165726</v>
      </c>
      <c r="Z90" s="76">
        <f t="shared" si="69"/>
        <v>571854</v>
      </c>
      <c r="AA90" s="77">
        <f t="shared" si="70"/>
        <v>509625</v>
      </c>
      <c r="AB90" s="68">
        <v>94.207069806334175</v>
      </c>
      <c r="AC90" s="82">
        <v>2.9656227170348943</v>
      </c>
      <c r="AD90" s="83">
        <v>2.6429044426880082</v>
      </c>
      <c r="AE90" s="54">
        <f t="shared" si="71"/>
        <v>17937008</v>
      </c>
      <c r="AF90" s="54">
        <f t="shared" si="72"/>
        <v>570993</v>
      </c>
      <c r="AG90" s="54">
        <f t="shared" si="73"/>
        <v>453081</v>
      </c>
      <c r="AH90" s="68">
        <v>93.020943108619747</v>
      </c>
      <c r="AI90" s="82">
        <v>2.9611575892936055</v>
      </c>
      <c r="AJ90" s="83">
        <v>2.3496684577827329</v>
      </c>
      <c r="AK90" s="107"/>
    </row>
    <row r="91" spans="1:37" ht="12.5" x14ac:dyDescent="0.25">
      <c r="A91" s="7"/>
      <c r="B91" s="8">
        <v>2020</v>
      </c>
      <c r="C91" s="8" t="s">
        <v>12</v>
      </c>
      <c r="D91" s="57">
        <v>224082</v>
      </c>
      <c r="E91" s="58">
        <v>763</v>
      </c>
      <c r="F91" s="58">
        <v>54362</v>
      </c>
      <c r="G91" s="59">
        <f t="shared" si="65"/>
        <v>279207</v>
      </c>
      <c r="H91" s="60">
        <v>1867360</v>
      </c>
      <c r="I91" s="58">
        <v>66771</v>
      </c>
      <c r="J91" s="58">
        <v>452453</v>
      </c>
      <c r="K91" s="59">
        <f t="shared" si="66"/>
        <v>2386584</v>
      </c>
      <c r="L91" s="58">
        <v>16053102</v>
      </c>
      <c r="M91" s="58">
        <v>494875</v>
      </c>
      <c r="N91" s="58">
        <v>3271</v>
      </c>
      <c r="O91" s="59">
        <f t="shared" si="67"/>
        <v>16551248</v>
      </c>
      <c r="P91" s="117"/>
      <c r="Q91" s="118"/>
      <c r="R91" s="118"/>
      <c r="S91" s="59">
        <f t="shared" si="59"/>
        <v>0</v>
      </c>
      <c r="T91" s="49">
        <f t="shared" si="60"/>
        <v>19217039</v>
      </c>
      <c r="U91" s="49">
        <f t="shared" si="61"/>
        <v>18937832</v>
      </c>
      <c r="V91" s="24"/>
      <c r="W91" s="8">
        <v>2020</v>
      </c>
      <c r="X91" s="8" t="s">
        <v>12</v>
      </c>
      <c r="Y91" s="69">
        <f t="shared" si="68"/>
        <v>18144544</v>
      </c>
      <c r="Z91" s="70">
        <f t="shared" si="69"/>
        <v>562409</v>
      </c>
      <c r="AA91" s="71">
        <f t="shared" si="70"/>
        <v>510086</v>
      </c>
      <c r="AB91" s="66">
        <v>93.954662521292221</v>
      </c>
      <c r="AC91" s="78">
        <v>2.9122224176004337</v>
      </c>
      <c r="AD91" s="79">
        <v>2.6412875400360498</v>
      </c>
      <c r="AE91" s="58">
        <f t="shared" si="71"/>
        <v>17920462</v>
      </c>
      <c r="AF91" s="58">
        <f t="shared" si="72"/>
        <v>561646</v>
      </c>
      <c r="AG91" s="58">
        <f t="shared" si="73"/>
        <v>455724</v>
      </c>
      <c r="AH91" s="66">
        <v>92.794338586609925</v>
      </c>
      <c r="AI91" s="78">
        <v>2.9082715105121237</v>
      </c>
      <c r="AJ91" s="79">
        <v>2.3597944717074939</v>
      </c>
      <c r="AK91" s="107"/>
    </row>
    <row r="92" spans="1:37" ht="12.5" x14ac:dyDescent="0.25">
      <c r="A92" s="7"/>
      <c r="B92" s="10"/>
      <c r="C92" s="11" t="s">
        <v>13</v>
      </c>
      <c r="D92" s="61">
        <v>217845</v>
      </c>
      <c r="E92" s="62">
        <v>709</v>
      </c>
      <c r="F92" s="62">
        <v>50825</v>
      </c>
      <c r="G92" s="63">
        <f t="shared" si="65"/>
        <v>269379</v>
      </c>
      <c r="H92" s="64">
        <v>1866469</v>
      </c>
      <c r="I92" s="62">
        <v>59311</v>
      </c>
      <c r="J92" s="62">
        <v>453225</v>
      </c>
      <c r="K92" s="63">
        <f t="shared" si="66"/>
        <v>2379005</v>
      </c>
      <c r="L92" s="62">
        <v>15986574</v>
      </c>
      <c r="M92" s="62">
        <v>495069</v>
      </c>
      <c r="N92" s="62">
        <v>3322</v>
      </c>
      <c r="O92" s="63">
        <f t="shared" si="67"/>
        <v>16484965</v>
      </c>
      <c r="P92" s="119"/>
      <c r="Q92" s="113"/>
      <c r="R92" s="113"/>
      <c r="S92" s="63">
        <f t="shared" si="59"/>
        <v>0</v>
      </c>
      <c r="T92" s="46">
        <f t="shared" si="60"/>
        <v>19133349</v>
      </c>
      <c r="U92" s="46">
        <f t="shared" si="61"/>
        <v>18863970</v>
      </c>
      <c r="V92" s="24"/>
      <c r="W92" s="10"/>
      <c r="X92" s="11" t="s">
        <v>13</v>
      </c>
      <c r="Y92" s="72">
        <f t="shared" si="68"/>
        <v>18070888</v>
      </c>
      <c r="Z92" s="73">
        <f t="shared" si="69"/>
        <v>555089</v>
      </c>
      <c r="AA92" s="74">
        <f t="shared" si="70"/>
        <v>507372</v>
      </c>
      <c r="AB92" s="67">
        <v>93.431713132513238</v>
      </c>
      <c r="AC92" s="80">
        <v>2.8699705410721177</v>
      </c>
      <c r="AD92" s="81">
        <v>2.6232598616885627</v>
      </c>
      <c r="AE92" s="62">
        <f t="shared" si="71"/>
        <v>17853043</v>
      </c>
      <c r="AF92" s="62">
        <f t="shared" si="72"/>
        <v>554380</v>
      </c>
      <c r="AG92" s="62">
        <f t="shared" si="73"/>
        <v>456547</v>
      </c>
      <c r="AH92" s="67">
        <v>92.305391529094948</v>
      </c>
      <c r="AI92" s="80">
        <v>2.8663048061834422</v>
      </c>
      <c r="AJ92" s="81">
        <v>2.3604799241470324</v>
      </c>
      <c r="AK92" s="107"/>
    </row>
    <row r="93" spans="1:37" ht="12.5" x14ac:dyDescent="0.25">
      <c r="A93" s="7"/>
      <c r="B93" s="10"/>
      <c r="C93" s="11" t="s">
        <v>14</v>
      </c>
      <c r="D93" s="61">
        <v>213311</v>
      </c>
      <c r="E93" s="62">
        <v>755</v>
      </c>
      <c r="F93" s="62">
        <v>49549</v>
      </c>
      <c r="G93" s="63">
        <f t="shared" si="65"/>
        <v>263615</v>
      </c>
      <c r="H93" s="64">
        <v>1838751</v>
      </c>
      <c r="I93" s="62">
        <v>59414</v>
      </c>
      <c r="J93" s="62">
        <v>448317</v>
      </c>
      <c r="K93" s="63">
        <f t="shared" si="66"/>
        <v>2346482</v>
      </c>
      <c r="L93" s="62">
        <v>16088342</v>
      </c>
      <c r="M93" s="62">
        <v>507767</v>
      </c>
      <c r="N93" s="62">
        <v>3537</v>
      </c>
      <c r="O93" s="63">
        <f t="shared" si="67"/>
        <v>16599646</v>
      </c>
      <c r="P93" s="119"/>
      <c r="Q93" s="113"/>
      <c r="R93" s="113"/>
      <c r="S93" s="63">
        <f t="shared" si="59"/>
        <v>0</v>
      </c>
      <c r="T93" s="46">
        <f t="shared" si="60"/>
        <v>19209743</v>
      </c>
      <c r="U93" s="46">
        <f t="shared" si="61"/>
        <v>18946128</v>
      </c>
      <c r="V93" s="24"/>
      <c r="W93" s="10"/>
      <c r="X93" s="11" t="s">
        <v>14</v>
      </c>
      <c r="Y93" s="72">
        <f t="shared" si="68"/>
        <v>18140404</v>
      </c>
      <c r="Z93" s="73">
        <f t="shared" si="69"/>
        <v>567936</v>
      </c>
      <c r="AA93" s="74">
        <f t="shared" si="70"/>
        <v>501403</v>
      </c>
      <c r="AB93" s="67">
        <v>93.649466033116752</v>
      </c>
      <c r="AC93" s="80">
        <v>2.9319580281114024</v>
      </c>
      <c r="AD93" s="81">
        <v>2.5884827712438399</v>
      </c>
      <c r="AE93" s="62">
        <f t="shared" si="71"/>
        <v>17927093</v>
      </c>
      <c r="AF93" s="62">
        <f t="shared" si="72"/>
        <v>567181</v>
      </c>
      <c r="AG93" s="62">
        <f t="shared" si="73"/>
        <v>451854</v>
      </c>
      <c r="AH93" s="67">
        <v>92.548252341900721</v>
      </c>
      <c r="AI93" s="80">
        <v>2.9280603559947833</v>
      </c>
      <c r="AJ93" s="81">
        <v>2.3326870683215177</v>
      </c>
      <c r="AK93" s="107"/>
    </row>
    <row r="94" spans="1:37" ht="12.5" x14ac:dyDescent="0.25">
      <c r="A94" s="7"/>
      <c r="B94" s="11"/>
      <c r="C94" s="11" t="s">
        <v>15</v>
      </c>
      <c r="D94" s="61">
        <v>208561</v>
      </c>
      <c r="E94" s="62">
        <v>835</v>
      </c>
      <c r="F94" s="62">
        <v>46689</v>
      </c>
      <c r="G94" s="63">
        <f t="shared" ref="G94:G105" si="74">SUM(D94:F94)</f>
        <v>256085</v>
      </c>
      <c r="H94" s="64">
        <v>1835692</v>
      </c>
      <c r="I94" s="62">
        <v>48739</v>
      </c>
      <c r="J94" s="62">
        <v>409995</v>
      </c>
      <c r="K94" s="63">
        <f t="shared" ref="K94:K105" si="75">SUM(H94:J94)</f>
        <v>2294426</v>
      </c>
      <c r="L94" s="62">
        <v>16064726</v>
      </c>
      <c r="M94" s="62">
        <v>515196</v>
      </c>
      <c r="N94" s="62">
        <v>3230</v>
      </c>
      <c r="O94" s="63">
        <f t="shared" ref="O94:O105" si="76">SUM(L94:N94)</f>
        <v>16583152</v>
      </c>
      <c r="P94" s="119"/>
      <c r="Q94" s="113"/>
      <c r="R94" s="113"/>
      <c r="S94" s="63">
        <f t="shared" si="59"/>
        <v>0</v>
      </c>
      <c r="T94" s="46">
        <f t="shared" si="60"/>
        <v>19133663</v>
      </c>
      <c r="U94" s="46">
        <f t="shared" si="61"/>
        <v>18877578</v>
      </c>
      <c r="V94" s="24"/>
      <c r="W94" s="11"/>
      <c r="X94" s="11" t="s">
        <v>15</v>
      </c>
      <c r="Y94" s="72">
        <f t="shared" ref="Y94:Y105" si="77">+D94+H94+L94</f>
        <v>18108979</v>
      </c>
      <c r="Z94" s="73">
        <f t="shared" ref="Z94:Z105" si="78">+E94+I94+M94</f>
        <v>564770</v>
      </c>
      <c r="AA94" s="74">
        <f t="shared" ref="AA94:AA105" si="79">+F94+J94+N94</f>
        <v>459914</v>
      </c>
      <c r="AB94" s="67">
        <v>93.346242175797556</v>
      </c>
      <c r="AC94" s="80">
        <v>2.9112164299061356</v>
      </c>
      <c r="AD94" s="81">
        <v>2.3707158544962561</v>
      </c>
      <c r="AE94" s="62">
        <f t="shared" ref="AE94:AE105" si="80">+H94+L94</f>
        <v>17900418</v>
      </c>
      <c r="AF94" s="62">
        <f t="shared" ref="AF94:AF105" si="81">+I94+M94</f>
        <v>563935</v>
      </c>
      <c r="AG94" s="62">
        <f t="shared" ref="AG94:AG105" si="82">+J94+N94</f>
        <v>413225</v>
      </c>
      <c r="AH94" s="67">
        <v>92.271174077567025</v>
      </c>
      <c r="AI94" s="80">
        <v>2.9069122605646842</v>
      </c>
      <c r="AJ94" s="81">
        <v>2.1300483546363349</v>
      </c>
      <c r="AK94" s="107"/>
    </row>
    <row r="95" spans="1:37" ht="12.5" x14ac:dyDescent="0.25">
      <c r="A95" s="7"/>
      <c r="B95" s="10"/>
      <c r="C95" s="11" t="s">
        <v>16</v>
      </c>
      <c r="D95" s="61">
        <v>209221</v>
      </c>
      <c r="E95" s="62">
        <v>886</v>
      </c>
      <c r="F95" s="62">
        <v>44925</v>
      </c>
      <c r="G95" s="63">
        <f t="shared" si="74"/>
        <v>255032</v>
      </c>
      <c r="H95" s="64">
        <v>1822417</v>
      </c>
      <c r="I95" s="62">
        <v>52555</v>
      </c>
      <c r="J95" s="62">
        <v>410231</v>
      </c>
      <c r="K95" s="63">
        <f t="shared" si="75"/>
        <v>2285203</v>
      </c>
      <c r="L95" s="62">
        <v>16116439</v>
      </c>
      <c r="M95" s="62">
        <v>570257</v>
      </c>
      <c r="N95" s="62">
        <v>3420</v>
      </c>
      <c r="O95" s="63">
        <f t="shared" si="76"/>
        <v>16690116</v>
      </c>
      <c r="P95" s="119"/>
      <c r="Q95" s="113"/>
      <c r="R95" s="113"/>
      <c r="S95" s="63">
        <f t="shared" si="59"/>
        <v>0</v>
      </c>
      <c r="T95" s="46">
        <f t="shared" si="60"/>
        <v>19230351</v>
      </c>
      <c r="U95" s="46">
        <f t="shared" si="61"/>
        <v>18975319</v>
      </c>
      <c r="V95" s="24"/>
      <c r="W95" s="10"/>
      <c r="X95" s="11" t="s">
        <v>16</v>
      </c>
      <c r="Y95" s="72">
        <f t="shared" si="77"/>
        <v>18148077</v>
      </c>
      <c r="Z95" s="73">
        <f t="shared" si="78"/>
        <v>623698</v>
      </c>
      <c r="AA95" s="74">
        <f t="shared" si="79"/>
        <v>458576</v>
      </c>
      <c r="AB95" s="67">
        <v>93.406908604299403</v>
      </c>
      <c r="AC95" s="80">
        <v>3.2101308630487035</v>
      </c>
      <c r="AD95" s="81">
        <v>2.3602592451048778</v>
      </c>
      <c r="AE95" s="62">
        <f t="shared" si="80"/>
        <v>17938856</v>
      </c>
      <c r="AF95" s="62">
        <f t="shared" si="81"/>
        <v>622812</v>
      </c>
      <c r="AG95" s="62">
        <f t="shared" si="82"/>
        <v>413651</v>
      </c>
      <c r="AH95" s="67">
        <v>92.330062455525606</v>
      </c>
      <c r="AI95" s="80">
        <v>3.2055706817676008</v>
      </c>
      <c r="AJ95" s="81">
        <v>2.1290333488819257</v>
      </c>
      <c r="AK95" s="107"/>
    </row>
    <row r="96" spans="1:37" ht="12.5" x14ac:dyDescent="0.25">
      <c r="A96" s="7"/>
      <c r="B96" s="10"/>
      <c r="C96" s="11" t="s">
        <v>17</v>
      </c>
      <c r="D96" s="61">
        <v>204134</v>
      </c>
      <c r="E96" s="62">
        <v>775</v>
      </c>
      <c r="F96" s="62">
        <v>43434</v>
      </c>
      <c r="G96" s="63">
        <f t="shared" si="74"/>
        <v>248343</v>
      </c>
      <c r="H96" s="64">
        <v>1848263</v>
      </c>
      <c r="I96" s="62">
        <v>49753</v>
      </c>
      <c r="J96" s="62">
        <v>408704</v>
      </c>
      <c r="K96" s="63">
        <f t="shared" si="75"/>
        <v>2306720</v>
      </c>
      <c r="L96" s="62">
        <v>16224352</v>
      </c>
      <c r="M96" s="62">
        <v>588734</v>
      </c>
      <c r="N96" s="62">
        <v>3532</v>
      </c>
      <c r="O96" s="63">
        <f t="shared" si="76"/>
        <v>16816618</v>
      </c>
      <c r="P96" s="119"/>
      <c r="Q96" s="113"/>
      <c r="R96" s="113"/>
      <c r="S96" s="63">
        <f t="shared" si="59"/>
        <v>0</v>
      </c>
      <c r="T96" s="46">
        <f t="shared" si="60"/>
        <v>19371681</v>
      </c>
      <c r="U96" s="46">
        <f t="shared" si="61"/>
        <v>19123338</v>
      </c>
      <c r="V96" s="24"/>
      <c r="W96" s="10"/>
      <c r="X96" s="11" t="s">
        <v>17</v>
      </c>
      <c r="Y96" s="72">
        <f t="shared" si="77"/>
        <v>18276749</v>
      </c>
      <c r="Z96" s="73">
        <f t="shared" si="78"/>
        <v>639262</v>
      </c>
      <c r="AA96" s="74">
        <f t="shared" si="79"/>
        <v>455670</v>
      </c>
      <c r="AB96" s="67">
        <v>93.927730619976685</v>
      </c>
      <c r="AC96" s="80">
        <v>3.2852904491705575</v>
      </c>
      <c r="AD96" s="81">
        <v>2.3417758273971359</v>
      </c>
      <c r="AE96" s="62">
        <f t="shared" si="80"/>
        <v>18072615</v>
      </c>
      <c r="AF96" s="62">
        <f t="shared" si="81"/>
        <v>638487</v>
      </c>
      <c r="AG96" s="62">
        <f t="shared" si="82"/>
        <v>412236</v>
      </c>
      <c r="AH96" s="67">
        <v>92.878646706728318</v>
      </c>
      <c r="AI96" s="80">
        <v>3.281307575015505</v>
      </c>
      <c r="AJ96" s="81">
        <v>2.1185601421706184</v>
      </c>
      <c r="AK96" s="107"/>
    </row>
    <row r="97" spans="1:37" ht="12.5" x14ac:dyDescent="0.25">
      <c r="A97" s="7"/>
      <c r="B97" s="11"/>
      <c r="C97" s="11" t="s">
        <v>18</v>
      </c>
      <c r="D97" s="61">
        <v>196491</v>
      </c>
      <c r="E97" s="62">
        <v>791</v>
      </c>
      <c r="F97" s="62">
        <v>41667</v>
      </c>
      <c r="G97" s="63">
        <f t="shared" si="74"/>
        <v>238949</v>
      </c>
      <c r="H97" s="64">
        <v>1766838</v>
      </c>
      <c r="I97" s="62">
        <v>47149</v>
      </c>
      <c r="J97" s="62">
        <v>409245</v>
      </c>
      <c r="K97" s="63">
        <f t="shared" si="75"/>
        <v>2223232</v>
      </c>
      <c r="L97" s="62">
        <v>16466421</v>
      </c>
      <c r="M97" s="62">
        <v>611760</v>
      </c>
      <c r="N97" s="62">
        <v>3728</v>
      </c>
      <c r="O97" s="63">
        <f t="shared" si="76"/>
        <v>17081909</v>
      </c>
      <c r="P97" s="119"/>
      <c r="Q97" s="113"/>
      <c r="R97" s="113"/>
      <c r="S97" s="63">
        <f t="shared" si="59"/>
        <v>0</v>
      </c>
      <c r="T97" s="46">
        <f t="shared" si="60"/>
        <v>19544090</v>
      </c>
      <c r="U97" s="46">
        <f t="shared" si="61"/>
        <v>19305141</v>
      </c>
      <c r="V97" s="24"/>
      <c r="W97" s="11"/>
      <c r="X97" s="11" t="s">
        <v>18</v>
      </c>
      <c r="Y97" s="72">
        <f t="shared" si="77"/>
        <v>18429750</v>
      </c>
      <c r="Z97" s="73">
        <f t="shared" si="78"/>
        <v>659700</v>
      </c>
      <c r="AA97" s="74">
        <f t="shared" si="79"/>
        <v>454640</v>
      </c>
      <c r="AB97" s="67">
        <v>94.624856579849506</v>
      </c>
      <c r="AC97" s="80">
        <v>3.3871331887696101</v>
      </c>
      <c r="AD97" s="81">
        <v>2.3342826026106041</v>
      </c>
      <c r="AE97" s="62">
        <f t="shared" si="80"/>
        <v>18233259</v>
      </c>
      <c r="AF97" s="62">
        <f t="shared" si="81"/>
        <v>658909</v>
      </c>
      <c r="AG97" s="62">
        <f t="shared" si="82"/>
        <v>412973</v>
      </c>
      <c r="AH97" s="67">
        <v>93.616002271232674</v>
      </c>
      <c r="AI97" s="80">
        <v>3.3830719149295057</v>
      </c>
      <c r="AJ97" s="81">
        <v>2.1203494836528001</v>
      </c>
      <c r="AK97" s="107"/>
    </row>
    <row r="98" spans="1:37" ht="12.5" x14ac:dyDescent="0.25">
      <c r="A98" s="7"/>
      <c r="B98" s="10"/>
      <c r="C98" s="11" t="s">
        <v>19</v>
      </c>
      <c r="D98" s="61">
        <v>181306</v>
      </c>
      <c r="E98" s="62">
        <v>765</v>
      </c>
      <c r="F98" s="62">
        <v>40212</v>
      </c>
      <c r="G98" s="63">
        <f t="shared" si="74"/>
        <v>222283</v>
      </c>
      <c r="H98" s="64">
        <v>1687165</v>
      </c>
      <c r="I98" s="62">
        <v>48404</v>
      </c>
      <c r="J98" s="62">
        <v>422005</v>
      </c>
      <c r="K98" s="63">
        <f t="shared" si="75"/>
        <v>2157574</v>
      </c>
      <c r="L98" s="62">
        <v>16820302</v>
      </c>
      <c r="M98" s="62">
        <v>618277</v>
      </c>
      <c r="N98" s="62">
        <v>5307</v>
      </c>
      <c r="O98" s="63">
        <f t="shared" si="76"/>
        <v>17443886</v>
      </c>
      <c r="P98" s="119"/>
      <c r="Q98" s="113"/>
      <c r="R98" s="113"/>
      <c r="S98" s="63">
        <f t="shared" si="59"/>
        <v>0</v>
      </c>
      <c r="T98" s="46">
        <f t="shared" si="60"/>
        <v>19823743</v>
      </c>
      <c r="U98" s="46">
        <f t="shared" si="61"/>
        <v>19601460</v>
      </c>
      <c r="V98" s="24"/>
      <c r="W98" s="10"/>
      <c r="X98" s="11" t="s">
        <v>19</v>
      </c>
      <c r="Y98" s="72">
        <f t="shared" si="77"/>
        <v>18688773</v>
      </c>
      <c r="Z98" s="73">
        <f t="shared" si="78"/>
        <v>667446</v>
      </c>
      <c r="AA98" s="74">
        <f t="shared" si="79"/>
        <v>467524</v>
      </c>
      <c r="AB98" s="67">
        <v>95.864513466809129</v>
      </c>
      <c r="AC98" s="80">
        <v>3.4236804125860956</v>
      </c>
      <c r="AD98" s="81">
        <v>2.3981756744574119</v>
      </c>
      <c r="AE98" s="62">
        <f t="shared" si="80"/>
        <v>18507467</v>
      </c>
      <c r="AF98" s="62">
        <f t="shared" si="81"/>
        <v>666681</v>
      </c>
      <c r="AG98" s="62">
        <f t="shared" si="82"/>
        <v>427312</v>
      </c>
      <c r="AH98" s="67">
        <v>94.934499951282277</v>
      </c>
      <c r="AI98" s="80">
        <v>3.4197563265692068</v>
      </c>
      <c r="AJ98" s="81">
        <v>2.191907247122598</v>
      </c>
      <c r="AK98" s="107"/>
    </row>
    <row r="99" spans="1:37" ht="12.5" x14ac:dyDescent="0.25">
      <c r="A99" s="7"/>
      <c r="B99" s="10"/>
      <c r="C99" s="11" t="s">
        <v>20</v>
      </c>
      <c r="D99" s="61">
        <v>174220</v>
      </c>
      <c r="E99" s="62">
        <v>898</v>
      </c>
      <c r="F99" s="62">
        <v>38316</v>
      </c>
      <c r="G99" s="63">
        <f t="shared" si="74"/>
        <v>213434</v>
      </c>
      <c r="H99" s="64">
        <v>1611595</v>
      </c>
      <c r="I99" s="62">
        <v>48492</v>
      </c>
      <c r="J99" s="62">
        <v>435401</v>
      </c>
      <c r="K99" s="63">
        <f t="shared" si="75"/>
        <v>2095488</v>
      </c>
      <c r="L99" s="62">
        <v>17056141</v>
      </c>
      <c r="M99" s="62">
        <v>637182</v>
      </c>
      <c r="N99" s="62">
        <v>6132</v>
      </c>
      <c r="O99" s="63">
        <f t="shared" si="76"/>
        <v>17699455</v>
      </c>
      <c r="P99" s="119"/>
      <c r="Q99" s="113"/>
      <c r="R99" s="113"/>
      <c r="S99" s="63">
        <f t="shared" si="59"/>
        <v>0</v>
      </c>
      <c r="T99" s="46">
        <f t="shared" si="60"/>
        <v>20008377</v>
      </c>
      <c r="U99" s="46">
        <f t="shared" si="61"/>
        <v>19794943</v>
      </c>
      <c r="V99" s="24"/>
      <c r="W99" s="10"/>
      <c r="X99" s="11" t="s">
        <v>20</v>
      </c>
      <c r="Y99" s="72">
        <f t="shared" si="77"/>
        <v>18841956</v>
      </c>
      <c r="Z99" s="73">
        <f t="shared" si="78"/>
        <v>686572</v>
      </c>
      <c r="AA99" s="74">
        <f t="shared" si="79"/>
        <v>479849</v>
      </c>
      <c r="AB99" s="67">
        <v>96.559441765000159</v>
      </c>
      <c r="AC99" s="80">
        <v>3.5184780736925449</v>
      </c>
      <c r="AD99" s="81">
        <v>2.4590839492191554</v>
      </c>
      <c r="AE99" s="62">
        <f t="shared" si="80"/>
        <v>18667736</v>
      </c>
      <c r="AF99" s="62">
        <f t="shared" si="81"/>
        <v>685674</v>
      </c>
      <c r="AG99" s="62">
        <f t="shared" si="82"/>
        <v>441533</v>
      </c>
      <c r="AH99" s="67">
        <v>95.666615885123434</v>
      </c>
      <c r="AI99" s="80">
        <v>3.5138760897634365</v>
      </c>
      <c r="AJ99" s="81">
        <v>2.2627258019722483</v>
      </c>
      <c r="AK99" s="107"/>
    </row>
    <row r="100" spans="1:37" ht="12.5" x14ac:dyDescent="0.25">
      <c r="A100" s="7"/>
      <c r="B100" s="11"/>
      <c r="C100" s="11" t="s">
        <v>21</v>
      </c>
      <c r="D100" s="61">
        <v>166450</v>
      </c>
      <c r="E100" s="62">
        <v>884</v>
      </c>
      <c r="F100" s="62">
        <v>36884</v>
      </c>
      <c r="G100" s="63">
        <f t="shared" si="74"/>
        <v>204218</v>
      </c>
      <c r="H100" s="64">
        <v>1567571</v>
      </c>
      <c r="I100" s="62">
        <v>49189</v>
      </c>
      <c r="J100" s="62">
        <v>453917</v>
      </c>
      <c r="K100" s="63">
        <f t="shared" si="75"/>
        <v>2070677</v>
      </c>
      <c r="L100" s="62">
        <v>17237971</v>
      </c>
      <c r="M100" s="62">
        <v>656677</v>
      </c>
      <c r="N100" s="62">
        <v>7350</v>
      </c>
      <c r="O100" s="63">
        <f t="shared" si="76"/>
        <v>17901998</v>
      </c>
      <c r="P100" s="119"/>
      <c r="Q100" s="113"/>
      <c r="R100" s="113"/>
      <c r="S100" s="63">
        <f t="shared" si="59"/>
        <v>0</v>
      </c>
      <c r="T100" s="46">
        <f t="shared" si="60"/>
        <v>20176893</v>
      </c>
      <c r="U100" s="46">
        <f t="shared" si="61"/>
        <v>19972675</v>
      </c>
      <c r="V100" s="24"/>
      <c r="W100" s="11"/>
      <c r="X100" s="11" t="s">
        <v>21</v>
      </c>
      <c r="Y100" s="72">
        <f t="shared" si="77"/>
        <v>18971992</v>
      </c>
      <c r="Z100" s="73">
        <f t="shared" si="78"/>
        <v>706750</v>
      </c>
      <c r="AA100" s="74">
        <f t="shared" si="79"/>
        <v>498151</v>
      </c>
      <c r="AB100" s="67">
        <v>97.134555018131763</v>
      </c>
      <c r="AC100" s="80">
        <v>3.6184838555205285</v>
      </c>
      <c r="AD100" s="81">
        <v>2.5504794497508412</v>
      </c>
      <c r="AE100" s="62">
        <f t="shared" si="80"/>
        <v>18805542</v>
      </c>
      <c r="AF100" s="62">
        <f t="shared" si="81"/>
        <v>705866</v>
      </c>
      <c r="AG100" s="62">
        <f t="shared" si="82"/>
        <v>461267</v>
      </c>
      <c r="AH100" s="67">
        <v>96.282348951274471</v>
      </c>
      <c r="AI100" s="80">
        <v>3.6139578707617313</v>
      </c>
      <c r="AJ100" s="81">
        <v>2.3616373435930496</v>
      </c>
      <c r="AK100" s="107"/>
    </row>
    <row r="101" spans="1:37" ht="12.5" x14ac:dyDescent="0.25">
      <c r="A101" s="7"/>
      <c r="B101" s="10"/>
      <c r="C101" s="11" t="s">
        <v>22</v>
      </c>
      <c r="D101" s="61">
        <v>158504</v>
      </c>
      <c r="E101" s="62">
        <v>880</v>
      </c>
      <c r="F101" s="62">
        <v>35062</v>
      </c>
      <c r="G101" s="63">
        <f t="shared" si="74"/>
        <v>194446</v>
      </c>
      <c r="H101" s="64">
        <v>1532151</v>
      </c>
      <c r="I101" s="62">
        <v>48001</v>
      </c>
      <c r="J101" s="62">
        <v>457290</v>
      </c>
      <c r="K101" s="63">
        <f t="shared" si="75"/>
        <v>2037442</v>
      </c>
      <c r="L101" s="62">
        <v>17438362</v>
      </c>
      <c r="M101" s="62">
        <v>662932</v>
      </c>
      <c r="N101" s="62">
        <v>9293</v>
      </c>
      <c r="O101" s="63">
        <f t="shared" si="76"/>
        <v>18110587</v>
      </c>
      <c r="P101" s="119"/>
      <c r="Q101" s="113"/>
      <c r="R101" s="113"/>
      <c r="S101" s="63">
        <f t="shared" si="59"/>
        <v>0</v>
      </c>
      <c r="T101" s="46">
        <f t="shared" si="60"/>
        <v>20342475</v>
      </c>
      <c r="U101" s="46">
        <f t="shared" si="61"/>
        <v>20148029</v>
      </c>
      <c r="V101" s="24"/>
      <c r="W101" s="10"/>
      <c r="X101" s="11" t="s">
        <v>22</v>
      </c>
      <c r="Y101" s="72">
        <f t="shared" si="77"/>
        <v>19129017</v>
      </c>
      <c r="Z101" s="73">
        <f t="shared" si="78"/>
        <v>711813</v>
      </c>
      <c r="AA101" s="74">
        <f t="shared" si="79"/>
        <v>501645</v>
      </c>
      <c r="AB101" s="67">
        <v>97.846640527278737</v>
      </c>
      <c r="AC101" s="80">
        <v>3.640987445075921</v>
      </c>
      <c r="AD101" s="81">
        <v>2.5659592433477756</v>
      </c>
      <c r="AE101" s="62">
        <f t="shared" si="80"/>
        <v>18970513</v>
      </c>
      <c r="AF101" s="62">
        <f t="shared" si="81"/>
        <v>710933</v>
      </c>
      <c r="AG101" s="62">
        <f t="shared" si="82"/>
        <v>466583</v>
      </c>
      <c r="AH101" s="67">
        <v>97.035878327102125</v>
      </c>
      <c r="AI101" s="80">
        <v>3.6364861660157368</v>
      </c>
      <c r="AJ101" s="81">
        <v>2.3866139633384869</v>
      </c>
      <c r="AK101" s="107"/>
    </row>
    <row r="102" spans="1:37" ht="13" thickBot="1" x14ac:dyDescent="0.3">
      <c r="A102" s="7"/>
      <c r="B102" s="14"/>
      <c r="C102" s="15" t="s">
        <v>23</v>
      </c>
      <c r="D102" s="53">
        <v>132311</v>
      </c>
      <c r="E102" s="54">
        <v>878</v>
      </c>
      <c r="F102" s="54">
        <v>34186</v>
      </c>
      <c r="G102" s="55">
        <f t="shared" si="74"/>
        <v>167375</v>
      </c>
      <c r="H102" s="56">
        <v>1380900</v>
      </c>
      <c r="I102" s="54">
        <v>113336</v>
      </c>
      <c r="J102" s="54">
        <v>466519</v>
      </c>
      <c r="K102" s="55">
        <f t="shared" si="75"/>
        <v>1960755</v>
      </c>
      <c r="L102" s="54">
        <v>17923157</v>
      </c>
      <c r="M102" s="54">
        <v>648126</v>
      </c>
      <c r="N102" s="54">
        <v>10812</v>
      </c>
      <c r="O102" s="55">
        <f t="shared" si="76"/>
        <v>18582095</v>
      </c>
      <c r="P102" s="120"/>
      <c r="Q102" s="121"/>
      <c r="R102" s="121"/>
      <c r="S102" s="55">
        <f t="shared" si="59"/>
        <v>0</v>
      </c>
      <c r="T102" s="43">
        <f t="shared" si="60"/>
        <v>20710225</v>
      </c>
      <c r="U102" s="43">
        <f t="shared" si="61"/>
        <v>20542850</v>
      </c>
      <c r="V102" s="24"/>
      <c r="W102" s="14"/>
      <c r="X102" s="15" t="s">
        <v>23</v>
      </c>
      <c r="Y102" s="75">
        <f t="shared" si="77"/>
        <v>19436368</v>
      </c>
      <c r="Z102" s="76">
        <f t="shared" si="78"/>
        <v>762340</v>
      </c>
      <c r="AA102" s="77">
        <f t="shared" si="79"/>
        <v>511517</v>
      </c>
      <c r="AB102" s="68">
        <v>99.325601846636204</v>
      </c>
      <c r="AC102" s="82">
        <v>3.8957833743302577</v>
      </c>
      <c r="AD102" s="83">
        <v>2.6140034948806181</v>
      </c>
      <c r="AE102" s="54">
        <f t="shared" si="80"/>
        <v>19304057</v>
      </c>
      <c r="AF102" s="54">
        <f t="shared" si="81"/>
        <v>761462</v>
      </c>
      <c r="AG102" s="54">
        <f t="shared" si="82"/>
        <v>477331</v>
      </c>
      <c r="AH102" s="68">
        <v>98.649453416747946</v>
      </c>
      <c r="AI102" s="82">
        <v>3.8912965340717616</v>
      </c>
      <c r="AJ102" s="83">
        <v>2.4393029013988983</v>
      </c>
      <c r="AK102" s="107"/>
    </row>
    <row r="103" spans="1:37" ht="12.5" x14ac:dyDescent="0.25">
      <c r="A103" s="7"/>
      <c r="B103" s="8">
        <v>2021</v>
      </c>
      <c r="C103" s="8" t="s">
        <v>12</v>
      </c>
      <c r="D103" s="57">
        <v>133005</v>
      </c>
      <c r="E103" s="58">
        <v>1002</v>
      </c>
      <c r="F103" s="58">
        <v>33915</v>
      </c>
      <c r="G103" s="59">
        <f t="shared" si="74"/>
        <v>167922</v>
      </c>
      <c r="H103" s="60">
        <v>1402415</v>
      </c>
      <c r="I103" s="58">
        <v>40031</v>
      </c>
      <c r="J103" s="58">
        <v>471019</v>
      </c>
      <c r="K103" s="59">
        <f t="shared" si="75"/>
        <v>1913465</v>
      </c>
      <c r="L103" s="58">
        <v>17899359</v>
      </c>
      <c r="M103" s="58">
        <v>589379</v>
      </c>
      <c r="N103" s="58">
        <v>13467</v>
      </c>
      <c r="O103" s="59">
        <f t="shared" si="76"/>
        <v>18502205</v>
      </c>
      <c r="P103" s="117"/>
      <c r="Q103" s="118"/>
      <c r="R103" s="118"/>
      <c r="S103" s="59">
        <f t="shared" si="59"/>
        <v>0</v>
      </c>
      <c r="T103" s="49">
        <f t="shared" si="60"/>
        <v>20583592</v>
      </c>
      <c r="U103" s="49">
        <f t="shared" si="61"/>
        <v>20415670</v>
      </c>
      <c r="V103" s="24"/>
      <c r="W103" s="8">
        <v>2021</v>
      </c>
      <c r="X103" s="8" t="s">
        <v>12</v>
      </c>
      <c r="Y103" s="69">
        <f t="shared" si="77"/>
        <v>19434779</v>
      </c>
      <c r="Z103" s="70">
        <f t="shared" si="78"/>
        <v>630412</v>
      </c>
      <c r="AA103" s="71">
        <f t="shared" si="79"/>
        <v>518401</v>
      </c>
      <c r="AB103" s="66">
        <v>99.224496981665922</v>
      </c>
      <c r="AC103" s="78">
        <v>3.2185760173144224</v>
      </c>
      <c r="AD103" s="79">
        <v>2.6467025151041126</v>
      </c>
      <c r="AE103" s="58">
        <f>+H103+L103</f>
        <v>19301774</v>
      </c>
      <c r="AF103" s="58">
        <f t="shared" si="81"/>
        <v>629410</v>
      </c>
      <c r="AG103" s="58">
        <f t="shared" si="82"/>
        <v>484486</v>
      </c>
      <c r="AH103" s="66">
        <v>98.545438360981493</v>
      </c>
      <c r="AI103" s="78">
        <v>3.2134602943120858</v>
      </c>
      <c r="AJ103" s="79">
        <v>2.4735490763573589</v>
      </c>
      <c r="AK103" s="107"/>
    </row>
    <row r="104" spans="1:37" ht="12.5" x14ac:dyDescent="0.25">
      <c r="A104" s="7"/>
      <c r="B104" s="10"/>
      <c r="C104" s="11" t="s">
        <v>13</v>
      </c>
      <c r="D104" s="61">
        <v>136984</v>
      </c>
      <c r="E104" s="62">
        <v>738</v>
      </c>
      <c r="F104" s="62">
        <v>30124</v>
      </c>
      <c r="G104" s="63">
        <f t="shared" si="74"/>
        <v>167846</v>
      </c>
      <c r="H104" s="64">
        <v>1406060</v>
      </c>
      <c r="I104" s="62">
        <v>40200</v>
      </c>
      <c r="J104" s="62">
        <v>473776</v>
      </c>
      <c r="K104" s="63">
        <f t="shared" si="75"/>
        <v>1920036</v>
      </c>
      <c r="L104" s="62">
        <v>18019023</v>
      </c>
      <c r="M104" s="62">
        <v>539334</v>
      </c>
      <c r="N104" s="62">
        <v>107472</v>
      </c>
      <c r="O104" s="63">
        <f t="shared" si="76"/>
        <v>18665829</v>
      </c>
      <c r="P104" s="119"/>
      <c r="Q104" s="113"/>
      <c r="R104" s="113"/>
      <c r="S104" s="63">
        <f t="shared" si="59"/>
        <v>0</v>
      </c>
      <c r="T104" s="46">
        <f t="shared" si="60"/>
        <v>20753711</v>
      </c>
      <c r="U104" s="46">
        <f t="shared" si="61"/>
        <v>20585865</v>
      </c>
      <c r="V104" s="24"/>
      <c r="W104" s="10"/>
      <c r="X104" s="11" t="s">
        <v>13</v>
      </c>
      <c r="Y104" s="72">
        <f t="shared" si="77"/>
        <v>19562067</v>
      </c>
      <c r="Z104" s="73">
        <f t="shared" si="78"/>
        <v>580272</v>
      </c>
      <c r="AA104" s="74">
        <f t="shared" si="79"/>
        <v>611372</v>
      </c>
      <c r="AB104" s="67">
        <v>99.654828061314035</v>
      </c>
      <c r="AC104" s="80">
        <v>3.085935372036495</v>
      </c>
      <c r="AD104" s="81">
        <v>3.1184474663927753</v>
      </c>
      <c r="AE104" s="62">
        <f t="shared" si="80"/>
        <v>19425083</v>
      </c>
      <c r="AF104" s="62">
        <f t="shared" si="81"/>
        <v>579534</v>
      </c>
      <c r="AG104" s="62">
        <f t="shared" si="82"/>
        <v>581248</v>
      </c>
      <c r="AH104" s="67">
        <v>98.956108774633677</v>
      </c>
      <c r="AI104" s="80">
        <v>3.0821710285104622</v>
      </c>
      <c r="AJ104" s="81">
        <v>2.9647928805144295</v>
      </c>
      <c r="AK104" s="107"/>
    </row>
    <row r="105" spans="1:37" ht="12.5" x14ac:dyDescent="0.25">
      <c r="A105" s="7"/>
      <c r="B105" s="10"/>
      <c r="C105" s="11" t="s">
        <v>14</v>
      </c>
      <c r="D105" s="61">
        <v>144242</v>
      </c>
      <c r="E105" s="62">
        <v>887</v>
      </c>
      <c r="F105" s="62">
        <v>29616</v>
      </c>
      <c r="G105" s="63">
        <f t="shared" si="74"/>
        <v>174745</v>
      </c>
      <c r="H105" s="64">
        <v>1429438</v>
      </c>
      <c r="I105" s="62">
        <v>47770</v>
      </c>
      <c r="J105" s="62">
        <v>476259</v>
      </c>
      <c r="K105" s="63">
        <f t="shared" si="75"/>
        <v>1953467</v>
      </c>
      <c r="L105" s="62">
        <v>18487430</v>
      </c>
      <c r="M105" s="62">
        <v>613096</v>
      </c>
      <c r="N105" s="62">
        <v>112603</v>
      </c>
      <c r="O105" s="63">
        <f t="shared" si="76"/>
        <v>19213129</v>
      </c>
      <c r="P105" s="119"/>
      <c r="Q105" s="113"/>
      <c r="R105" s="113"/>
      <c r="S105" s="63">
        <f t="shared" si="59"/>
        <v>0</v>
      </c>
      <c r="T105" s="46">
        <f t="shared" si="60"/>
        <v>21341341</v>
      </c>
      <c r="U105" s="46">
        <f t="shared" si="61"/>
        <v>21166596</v>
      </c>
      <c r="V105" s="24"/>
      <c r="W105" s="10"/>
      <c r="X105" s="11" t="s">
        <v>14</v>
      </c>
      <c r="Y105" s="72">
        <f t="shared" si="77"/>
        <v>20061110</v>
      </c>
      <c r="Z105" s="73">
        <f t="shared" si="78"/>
        <v>661753</v>
      </c>
      <c r="AA105" s="74">
        <f t="shared" si="79"/>
        <v>618478</v>
      </c>
      <c r="AB105" s="67">
        <v>101.85701857553644</v>
      </c>
      <c r="AC105" s="80">
        <v>3.7460678699873831</v>
      </c>
      <c r="AD105" s="81">
        <v>3.1517452824281418</v>
      </c>
      <c r="AE105" s="62">
        <f t="shared" si="80"/>
        <v>19916868</v>
      </c>
      <c r="AF105" s="62">
        <f t="shared" si="81"/>
        <v>660866</v>
      </c>
      <c r="AG105" s="62">
        <f t="shared" si="82"/>
        <v>588862</v>
      </c>
      <c r="AH105" s="67">
        <v>101.12196568274479</v>
      </c>
      <c r="AI105" s="80">
        <v>3.741547744670858</v>
      </c>
      <c r="AJ105" s="81">
        <v>3.000823037361394</v>
      </c>
      <c r="AK105" s="107"/>
    </row>
    <row r="106" spans="1:37" ht="12.5" x14ac:dyDescent="0.25">
      <c r="A106" s="7"/>
      <c r="B106" s="11"/>
      <c r="C106" s="11" t="s">
        <v>15</v>
      </c>
      <c r="D106" s="61">
        <v>141590</v>
      </c>
      <c r="E106" s="62">
        <v>879</v>
      </c>
      <c r="F106" s="62">
        <v>28676</v>
      </c>
      <c r="G106" s="63">
        <f t="shared" ref="G106:G117" si="83">SUM(D106:F106)</f>
        <v>171145</v>
      </c>
      <c r="H106" s="64">
        <v>1358404</v>
      </c>
      <c r="I106" s="62">
        <v>44282</v>
      </c>
      <c r="J106" s="62">
        <v>465391</v>
      </c>
      <c r="K106" s="63">
        <f t="shared" ref="K106:K117" si="84">SUM(H106:J106)</f>
        <v>1868077</v>
      </c>
      <c r="L106" s="62">
        <v>18526305</v>
      </c>
      <c r="M106" s="62">
        <v>676265</v>
      </c>
      <c r="N106" s="62">
        <v>120678</v>
      </c>
      <c r="O106" s="63">
        <f t="shared" ref="O106:O117" si="85">SUM(L106:N106)</f>
        <v>19323248</v>
      </c>
      <c r="P106" s="119"/>
      <c r="Q106" s="113"/>
      <c r="R106" s="113"/>
      <c r="S106" s="63">
        <f t="shared" si="59"/>
        <v>0</v>
      </c>
      <c r="T106" s="46">
        <f t="shared" si="60"/>
        <v>21362470</v>
      </c>
      <c r="U106" s="46">
        <f t="shared" si="61"/>
        <v>21191325</v>
      </c>
      <c r="V106" s="24"/>
      <c r="W106" s="11"/>
      <c r="X106" s="11" t="s">
        <v>15</v>
      </c>
      <c r="Y106" s="72">
        <f t="shared" ref="Y106:Y113" si="86">+D106+H106+L106</f>
        <v>20026299</v>
      </c>
      <c r="Z106" s="73">
        <f t="shared" ref="Z106:Z113" si="87">+E106+I106+M106</f>
        <v>721426</v>
      </c>
      <c r="AA106" s="74">
        <f t="shared" ref="AA106:AA113" si="88">+F106+J106+N106</f>
        <v>614745</v>
      </c>
      <c r="AB106" s="67">
        <v>101.58110396573606</v>
      </c>
      <c r="AC106" s="80">
        <v>4.0499677026222898</v>
      </c>
      <c r="AD106" s="81">
        <v>3.1297972742922395</v>
      </c>
      <c r="AE106" s="62">
        <f t="shared" ref="AE106:AE111" si="89">+H106+L106</f>
        <v>19884709</v>
      </c>
      <c r="AF106" s="62">
        <f t="shared" ref="AF106:AF113" si="90">+I106+M106</f>
        <v>720547</v>
      </c>
      <c r="AG106" s="62">
        <f t="shared" ref="AG106:AG113" si="91">+J106+N106</f>
        <v>586069</v>
      </c>
      <c r="AH106" s="67">
        <v>100.8602392233355</v>
      </c>
      <c r="AI106" s="80">
        <v>4.0454925270550168</v>
      </c>
      <c r="AJ106" s="81">
        <v>2.9838016718268201</v>
      </c>
      <c r="AK106" s="107"/>
    </row>
    <row r="107" spans="1:37" ht="12.5" x14ac:dyDescent="0.25">
      <c r="A107" s="7"/>
      <c r="B107" s="10"/>
      <c r="C107" s="11" t="s">
        <v>16</v>
      </c>
      <c r="D107" s="61">
        <v>139439</v>
      </c>
      <c r="E107" s="62">
        <v>938</v>
      </c>
      <c r="F107" s="62">
        <v>29402</v>
      </c>
      <c r="G107" s="63">
        <f t="shared" si="83"/>
        <v>169779</v>
      </c>
      <c r="H107" s="64">
        <v>1338577</v>
      </c>
      <c r="I107" s="62">
        <v>47054</v>
      </c>
      <c r="J107" s="62">
        <v>474511</v>
      </c>
      <c r="K107" s="63">
        <f t="shared" si="84"/>
        <v>1860142</v>
      </c>
      <c r="L107" s="62">
        <v>18823685</v>
      </c>
      <c r="M107" s="62">
        <v>716675</v>
      </c>
      <c r="N107" s="62">
        <v>135563</v>
      </c>
      <c r="O107" s="63">
        <f t="shared" si="85"/>
        <v>19675923</v>
      </c>
      <c r="P107" s="119"/>
      <c r="Q107" s="113"/>
      <c r="R107" s="113"/>
      <c r="S107" s="63">
        <f t="shared" si="59"/>
        <v>0</v>
      </c>
      <c r="T107" s="46">
        <f t="shared" si="60"/>
        <v>21705844</v>
      </c>
      <c r="U107" s="46">
        <f t="shared" si="61"/>
        <v>21536065</v>
      </c>
      <c r="V107" s="24"/>
      <c r="W107" s="10"/>
      <c r="X107" s="11" t="s">
        <v>16</v>
      </c>
      <c r="Y107" s="72">
        <f t="shared" si="86"/>
        <v>20301701</v>
      </c>
      <c r="Z107" s="73">
        <f t="shared" si="87"/>
        <v>764667</v>
      </c>
      <c r="AA107" s="74">
        <f t="shared" si="88"/>
        <v>639476</v>
      </c>
      <c r="AB107" s="67">
        <v>102.84767564070135</v>
      </c>
      <c r="AC107" s="80">
        <v>4.3056353653462338</v>
      </c>
      <c r="AD107" s="81">
        <v>3.2526713056993635</v>
      </c>
      <c r="AE107" s="62">
        <f t="shared" si="89"/>
        <v>20162262</v>
      </c>
      <c r="AF107" s="62">
        <f t="shared" si="90"/>
        <v>763729</v>
      </c>
      <c r="AG107" s="62">
        <f t="shared" si="91"/>
        <v>610074</v>
      </c>
      <c r="AH107" s="67">
        <v>102.13842426270529</v>
      </c>
      <c r="AI107" s="80">
        <v>4.3008642626234641</v>
      </c>
      <c r="AJ107" s="81">
        <v>3.1031191071333928</v>
      </c>
      <c r="AK107" s="107"/>
    </row>
    <row r="108" spans="1:37" ht="12.5" x14ac:dyDescent="0.25">
      <c r="A108" s="7"/>
      <c r="B108" s="10"/>
      <c r="C108" s="11" t="s">
        <v>17</v>
      </c>
      <c r="D108" s="61">
        <v>129591</v>
      </c>
      <c r="E108" s="62">
        <v>954</v>
      </c>
      <c r="F108" s="62">
        <v>28422</v>
      </c>
      <c r="G108" s="63">
        <f t="shared" si="83"/>
        <v>158967</v>
      </c>
      <c r="H108" s="64">
        <v>1304742</v>
      </c>
      <c r="I108" s="62">
        <v>48610</v>
      </c>
      <c r="J108" s="62">
        <v>474277</v>
      </c>
      <c r="K108" s="63">
        <f t="shared" si="84"/>
        <v>1827629</v>
      </c>
      <c r="L108" s="62">
        <v>19034495</v>
      </c>
      <c r="M108" s="62">
        <v>719992</v>
      </c>
      <c r="N108" s="62">
        <v>140276</v>
      </c>
      <c r="O108" s="63">
        <f t="shared" si="85"/>
        <v>19894763</v>
      </c>
      <c r="P108" s="119"/>
      <c r="Q108" s="113"/>
      <c r="R108" s="113"/>
      <c r="S108" s="63">
        <f t="shared" si="59"/>
        <v>0</v>
      </c>
      <c r="T108" s="46">
        <f t="shared" si="60"/>
        <v>21881359</v>
      </c>
      <c r="U108" s="46">
        <f t="shared" si="61"/>
        <v>21722392</v>
      </c>
      <c r="V108" s="24"/>
      <c r="W108" s="10"/>
      <c r="X108" s="11" t="s">
        <v>17</v>
      </c>
      <c r="Y108" s="72">
        <f t="shared" si="86"/>
        <v>20468828</v>
      </c>
      <c r="Z108" s="73">
        <f t="shared" si="87"/>
        <v>769556</v>
      </c>
      <c r="AA108" s="74">
        <f t="shared" si="88"/>
        <v>642975</v>
      </c>
      <c r="AB108" s="67">
        <v>103.42150919769081</v>
      </c>
      <c r="AC108" s="80">
        <v>4.5060862023939663</v>
      </c>
      <c r="AD108" s="81">
        <v>3.2674211772595085</v>
      </c>
      <c r="AE108" s="62">
        <f t="shared" si="89"/>
        <v>20339237</v>
      </c>
      <c r="AF108" s="62">
        <f t="shared" si="90"/>
        <v>768602</v>
      </c>
      <c r="AG108" s="62">
        <f t="shared" si="91"/>
        <v>614553</v>
      </c>
      <c r="AH108" s="67">
        <v>102.76296356561765</v>
      </c>
      <c r="AI108" s="80">
        <v>4.5012382381603562</v>
      </c>
      <c r="AJ108" s="81">
        <v>3.122988431507232</v>
      </c>
      <c r="AK108" s="107"/>
    </row>
    <row r="109" spans="1:37" ht="12.5" x14ac:dyDescent="0.25">
      <c r="A109" s="7"/>
      <c r="B109" s="11"/>
      <c r="C109" s="11" t="s">
        <v>18</v>
      </c>
      <c r="D109" s="61">
        <v>126307</v>
      </c>
      <c r="E109" s="62">
        <v>903</v>
      </c>
      <c r="F109" s="62">
        <v>27889</v>
      </c>
      <c r="G109" s="63">
        <f t="shared" si="83"/>
        <v>155099</v>
      </c>
      <c r="H109" s="64">
        <v>1268755</v>
      </c>
      <c r="I109" s="62">
        <v>43700</v>
      </c>
      <c r="J109" s="62">
        <v>482459</v>
      </c>
      <c r="K109" s="63">
        <f t="shared" si="84"/>
        <v>1794914</v>
      </c>
      <c r="L109" s="62">
        <v>19172723</v>
      </c>
      <c r="M109" s="62">
        <v>880785</v>
      </c>
      <c r="N109" s="62">
        <v>139483</v>
      </c>
      <c r="O109" s="63">
        <f t="shared" si="85"/>
        <v>20192991</v>
      </c>
      <c r="P109" s="119"/>
      <c r="Q109" s="113"/>
      <c r="R109" s="113"/>
      <c r="S109" s="63">
        <f t="shared" si="59"/>
        <v>0</v>
      </c>
      <c r="T109" s="46">
        <f t="shared" si="60"/>
        <v>22143004</v>
      </c>
      <c r="U109" s="46">
        <f t="shared" si="61"/>
        <v>21987905</v>
      </c>
      <c r="V109" s="24"/>
      <c r="W109" s="11"/>
      <c r="X109" s="11" t="s">
        <v>18</v>
      </c>
      <c r="Y109" s="72">
        <f t="shared" si="86"/>
        <v>20567785</v>
      </c>
      <c r="Z109" s="73">
        <f t="shared" si="87"/>
        <v>925388</v>
      </c>
      <c r="AA109" s="74">
        <f t="shared" si="88"/>
        <v>649831</v>
      </c>
      <c r="AB109" s="67">
        <v>104.45335783965898</v>
      </c>
      <c r="AC109" s="80">
        <v>4.6995767363635093</v>
      </c>
      <c r="AD109" s="81">
        <v>3.3001623645085476</v>
      </c>
      <c r="AE109" s="62">
        <f t="shared" si="89"/>
        <v>20441478</v>
      </c>
      <c r="AF109" s="62">
        <f t="shared" si="90"/>
        <v>924485</v>
      </c>
      <c r="AG109" s="62">
        <f t="shared" si="91"/>
        <v>621942</v>
      </c>
      <c r="AH109" s="67">
        <v>103.81190858935547</v>
      </c>
      <c r="AI109" s="80">
        <v>4.6949908569346253</v>
      </c>
      <c r="AJ109" s="81">
        <v>3.1585282655139184</v>
      </c>
      <c r="AK109" s="107"/>
    </row>
    <row r="110" spans="1:37" ht="12.5" x14ac:dyDescent="0.25">
      <c r="A110" s="7"/>
      <c r="B110" s="10"/>
      <c r="C110" s="11" t="s">
        <v>19</v>
      </c>
      <c r="D110" s="61">
        <v>121054</v>
      </c>
      <c r="E110" s="62">
        <v>1040</v>
      </c>
      <c r="F110" s="62">
        <v>28012</v>
      </c>
      <c r="G110" s="63">
        <f t="shared" si="83"/>
        <v>150106</v>
      </c>
      <c r="H110" s="64">
        <v>1205722</v>
      </c>
      <c r="I110" s="62">
        <v>39276</v>
      </c>
      <c r="J110" s="62">
        <v>510722</v>
      </c>
      <c r="K110" s="63">
        <f t="shared" si="84"/>
        <v>1755720</v>
      </c>
      <c r="L110" s="62">
        <v>19481655</v>
      </c>
      <c r="M110" s="62">
        <v>749716</v>
      </c>
      <c r="N110" s="62">
        <v>210783</v>
      </c>
      <c r="O110" s="63">
        <f t="shared" si="85"/>
        <v>20442154</v>
      </c>
      <c r="P110" s="119"/>
      <c r="Q110" s="113"/>
      <c r="R110" s="113"/>
      <c r="S110" s="63">
        <f t="shared" si="59"/>
        <v>0</v>
      </c>
      <c r="T110" s="46">
        <f t="shared" si="60"/>
        <v>22347980</v>
      </c>
      <c r="U110" s="46">
        <f t="shared" si="61"/>
        <v>22197874</v>
      </c>
      <c r="V110" s="24"/>
      <c r="W110" s="10"/>
      <c r="X110" s="11" t="s">
        <v>19</v>
      </c>
      <c r="Y110" s="72">
        <f t="shared" si="86"/>
        <v>20808431</v>
      </c>
      <c r="Z110" s="73">
        <f t="shared" si="87"/>
        <v>790032</v>
      </c>
      <c r="AA110" s="74">
        <f t="shared" si="88"/>
        <v>749517</v>
      </c>
      <c r="AB110" s="67">
        <v>105.60834613470774</v>
      </c>
      <c r="AC110" s="80">
        <v>4.0096234508740922</v>
      </c>
      <c r="AD110" s="81">
        <v>3.803999002608498</v>
      </c>
      <c r="AE110" s="62">
        <f t="shared" si="89"/>
        <v>20687377</v>
      </c>
      <c r="AF110" s="62">
        <f t="shared" si="90"/>
        <v>788992</v>
      </c>
      <c r="AG110" s="62">
        <f t="shared" si="91"/>
        <v>721505</v>
      </c>
      <c r="AH110" s="67">
        <v>104.99396474607778</v>
      </c>
      <c r="AI110" s="80">
        <v>4.0043451730462207</v>
      </c>
      <c r="AJ110" s="81">
        <v>3.6618306194216332</v>
      </c>
      <c r="AK110" s="107"/>
    </row>
    <row r="111" spans="1:37" ht="12.5" x14ac:dyDescent="0.25">
      <c r="A111" s="7"/>
      <c r="B111" s="10"/>
      <c r="C111" s="11" t="s">
        <v>20</v>
      </c>
      <c r="D111" s="61">
        <v>118330</v>
      </c>
      <c r="E111" s="62">
        <v>1051</v>
      </c>
      <c r="F111" s="62">
        <v>27326</v>
      </c>
      <c r="G111" s="63">
        <f t="shared" si="83"/>
        <v>146707</v>
      </c>
      <c r="H111" s="64">
        <v>1171487</v>
      </c>
      <c r="I111" s="62">
        <v>37977</v>
      </c>
      <c r="J111" s="62">
        <v>504674</v>
      </c>
      <c r="K111" s="63">
        <f t="shared" si="84"/>
        <v>1714138</v>
      </c>
      <c r="L111" s="62">
        <v>19576744</v>
      </c>
      <c r="M111" s="62">
        <v>790081</v>
      </c>
      <c r="N111" s="62">
        <v>169811</v>
      </c>
      <c r="O111" s="63">
        <f t="shared" si="85"/>
        <v>20536636</v>
      </c>
      <c r="P111" s="119"/>
      <c r="Q111" s="113"/>
      <c r="R111" s="113"/>
      <c r="S111" s="63">
        <f t="shared" si="59"/>
        <v>0</v>
      </c>
      <c r="T111" s="46">
        <f t="shared" si="60"/>
        <v>22397481</v>
      </c>
      <c r="U111" s="46">
        <f t="shared" si="61"/>
        <v>22250774</v>
      </c>
      <c r="V111" s="24"/>
      <c r="W111" s="10"/>
      <c r="X111" s="11" t="s">
        <v>20</v>
      </c>
      <c r="Y111" s="72">
        <f t="shared" si="86"/>
        <v>20866561</v>
      </c>
      <c r="Z111" s="73">
        <f t="shared" si="87"/>
        <v>829109</v>
      </c>
      <c r="AA111" s="74">
        <f t="shared" si="88"/>
        <v>701811</v>
      </c>
      <c r="AB111" s="67">
        <v>105.83613855467905</v>
      </c>
      <c r="AC111" s="80">
        <v>4.2052782440255196</v>
      </c>
      <c r="AD111" s="81">
        <v>3.559617046392928</v>
      </c>
      <c r="AE111" s="62">
        <f t="shared" si="89"/>
        <v>20748231</v>
      </c>
      <c r="AF111" s="62">
        <f t="shared" si="90"/>
        <v>828058</v>
      </c>
      <c r="AG111" s="62">
        <f t="shared" si="91"/>
        <v>674485</v>
      </c>
      <c r="AH111" s="67">
        <v>105.23596345753798</v>
      </c>
      <c r="AI111" s="80">
        <v>4.1999475246213516</v>
      </c>
      <c r="AJ111" s="81">
        <v>3.4210183418845443</v>
      </c>
      <c r="AK111" s="107"/>
    </row>
    <row r="112" spans="1:37" ht="12.5" x14ac:dyDescent="0.25">
      <c r="A112" s="7"/>
      <c r="B112" s="11"/>
      <c r="C112" s="11" t="s">
        <v>21</v>
      </c>
      <c r="D112" s="61">
        <v>115405</v>
      </c>
      <c r="E112" s="62">
        <v>1160</v>
      </c>
      <c r="F112" s="62">
        <v>30528</v>
      </c>
      <c r="G112" s="63">
        <f t="shared" si="83"/>
        <v>147093</v>
      </c>
      <c r="H112" s="64">
        <v>1144620</v>
      </c>
      <c r="I112" s="62">
        <v>39582</v>
      </c>
      <c r="J112" s="62">
        <v>508041</v>
      </c>
      <c r="K112" s="63">
        <f t="shared" si="84"/>
        <v>1692243</v>
      </c>
      <c r="L112" s="62">
        <v>19707501</v>
      </c>
      <c r="M112" s="62">
        <v>792583</v>
      </c>
      <c r="N112" s="62">
        <v>209901</v>
      </c>
      <c r="O112" s="63">
        <f t="shared" si="85"/>
        <v>20709985</v>
      </c>
      <c r="P112" s="119"/>
      <c r="Q112" s="113"/>
      <c r="R112" s="113"/>
      <c r="S112" s="63">
        <f t="shared" si="59"/>
        <v>0</v>
      </c>
      <c r="T112" s="46">
        <f t="shared" si="60"/>
        <v>22549321</v>
      </c>
      <c r="U112" s="46">
        <f t="shared" si="61"/>
        <v>22402228</v>
      </c>
      <c r="V112" s="24"/>
      <c r="W112" s="11"/>
      <c r="X112" s="11" t="s">
        <v>21</v>
      </c>
      <c r="Y112" s="72">
        <f t="shared" si="86"/>
        <v>20967526</v>
      </c>
      <c r="Z112" s="73">
        <f t="shared" si="87"/>
        <v>833325</v>
      </c>
      <c r="AA112" s="74">
        <f t="shared" si="88"/>
        <v>748470</v>
      </c>
      <c r="AB112" s="67">
        <v>106.28076514081047</v>
      </c>
      <c r="AC112" s="80">
        <v>4.223980388099478</v>
      </c>
      <c r="AD112" s="81">
        <v>3.7938650599475787</v>
      </c>
      <c r="AE112" s="62">
        <f>+H112+L112</f>
        <v>20852121</v>
      </c>
      <c r="AF112" s="62">
        <f t="shared" si="90"/>
        <v>832165</v>
      </c>
      <c r="AG112" s="62">
        <f t="shared" si="91"/>
        <v>717942</v>
      </c>
      <c r="AH112" s="67">
        <v>105.69579714310416</v>
      </c>
      <c r="AI112" s="80">
        <v>4.218100548600848</v>
      </c>
      <c r="AJ112" s="81">
        <v>3.6391239045905444</v>
      </c>
      <c r="AK112" s="107"/>
    </row>
    <row r="113" spans="1:37" ht="12.5" x14ac:dyDescent="0.25">
      <c r="A113" s="7"/>
      <c r="B113" s="10"/>
      <c r="C113" s="11" t="s">
        <v>22</v>
      </c>
      <c r="D113" s="61">
        <v>112567</v>
      </c>
      <c r="E113" s="62">
        <v>1166</v>
      </c>
      <c r="F113" s="62">
        <v>30271</v>
      </c>
      <c r="G113" s="63">
        <f t="shared" si="83"/>
        <v>144004</v>
      </c>
      <c r="H113" s="64">
        <v>1129738</v>
      </c>
      <c r="I113" s="62">
        <v>40344</v>
      </c>
      <c r="J113" s="62">
        <v>510597</v>
      </c>
      <c r="K113" s="63">
        <f t="shared" si="84"/>
        <v>1680679</v>
      </c>
      <c r="L113" s="62">
        <v>19481590</v>
      </c>
      <c r="M113" s="62">
        <v>1031250</v>
      </c>
      <c r="N113" s="62">
        <v>297366</v>
      </c>
      <c r="O113" s="63">
        <f t="shared" si="85"/>
        <v>20810206</v>
      </c>
      <c r="P113" s="119"/>
      <c r="Q113" s="113"/>
      <c r="R113" s="113"/>
      <c r="S113" s="63">
        <f t="shared" si="59"/>
        <v>0</v>
      </c>
      <c r="T113" s="46">
        <f t="shared" si="60"/>
        <v>22634889</v>
      </c>
      <c r="U113" s="46">
        <f t="shared" si="61"/>
        <v>22490885</v>
      </c>
      <c r="V113" s="24"/>
      <c r="W113" s="10"/>
      <c r="X113" s="11" t="s">
        <v>22</v>
      </c>
      <c r="Y113" s="72">
        <f t="shared" si="86"/>
        <v>20723895</v>
      </c>
      <c r="Z113" s="73">
        <f t="shared" si="87"/>
        <v>1072760</v>
      </c>
      <c r="AA113" s="74">
        <f t="shared" si="88"/>
        <v>838234</v>
      </c>
      <c r="AB113" s="67">
        <v>104.97923782411029</v>
      </c>
      <c r="AC113" s="80">
        <v>5.4341873073663294</v>
      </c>
      <c r="AD113" s="81">
        <v>4.2461692861431333</v>
      </c>
      <c r="AE113" s="62">
        <f t="shared" ref="AE113" si="92">+H113+L113</f>
        <v>20611328</v>
      </c>
      <c r="AF113" s="62">
        <f t="shared" si="90"/>
        <v>1071594</v>
      </c>
      <c r="AG113" s="62">
        <f t="shared" si="91"/>
        <v>807963</v>
      </c>
      <c r="AH113" s="67">
        <v>104.40901693348394</v>
      </c>
      <c r="AI113" s="80">
        <v>5.4282808022762916</v>
      </c>
      <c r="AJ113" s="81">
        <v>4.0928281063999608</v>
      </c>
      <c r="AK113" s="107"/>
    </row>
    <row r="114" spans="1:37" ht="13" thickBot="1" x14ac:dyDescent="0.3">
      <c r="A114" s="7"/>
      <c r="B114" s="14"/>
      <c r="C114" s="15" t="s">
        <v>23</v>
      </c>
      <c r="D114" s="53">
        <v>73090</v>
      </c>
      <c r="E114" s="54">
        <v>1240</v>
      </c>
      <c r="F114" s="54">
        <v>28507</v>
      </c>
      <c r="G114" s="55">
        <f t="shared" si="83"/>
        <v>102837</v>
      </c>
      <c r="H114" s="56">
        <v>1054569</v>
      </c>
      <c r="I114" s="54">
        <v>43077</v>
      </c>
      <c r="J114" s="54">
        <v>483065</v>
      </c>
      <c r="K114" s="55">
        <f t="shared" si="84"/>
        <v>1580711</v>
      </c>
      <c r="L114" s="54">
        <v>19924839</v>
      </c>
      <c r="M114" s="54">
        <v>816793</v>
      </c>
      <c r="N114" s="54">
        <v>244050</v>
      </c>
      <c r="O114" s="55">
        <f t="shared" si="85"/>
        <v>20985682</v>
      </c>
      <c r="P114" s="56">
        <v>32430</v>
      </c>
      <c r="Q114" s="121"/>
      <c r="R114" s="121"/>
      <c r="S114" s="55">
        <f t="shared" si="59"/>
        <v>32430</v>
      </c>
      <c r="T114" s="43">
        <f t="shared" si="60"/>
        <v>22701660</v>
      </c>
      <c r="U114" s="43">
        <f t="shared" si="61"/>
        <v>22598823</v>
      </c>
      <c r="V114" s="24"/>
      <c r="W114" s="14"/>
      <c r="X114" s="15" t="s">
        <v>23</v>
      </c>
      <c r="Y114" s="75">
        <f t="shared" ref="Y114:AA115" si="93">+D114+H114+L114+P114</f>
        <v>21084928</v>
      </c>
      <c r="Z114" s="76">
        <f t="shared" si="93"/>
        <v>861110</v>
      </c>
      <c r="AA114" s="77">
        <f t="shared" si="93"/>
        <v>755622</v>
      </c>
      <c r="AB114" s="68">
        <v>106.74041306073764</v>
      </c>
      <c r="AC114" s="82">
        <v>4.3592862679318509</v>
      </c>
      <c r="AD114" s="83">
        <v>3.8252634487431352</v>
      </c>
      <c r="AE114" s="54">
        <f t="shared" ref="AE114:AG115" si="94">+H114+L114+P114</f>
        <v>21011838</v>
      </c>
      <c r="AF114" s="54">
        <f t="shared" si="94"/>
        <v>859870</v>
      </c>
      <c r="AG114" s="54">
        <f t="shared" si="94"/>
        <v>727115</v>
      </c>
      <c r="AH114" s="68">
        <v>106.37040198976744</v>
      </c>
      <c r="AI114" s="82">
        <v>4.3530088876061832</v>
      </c>
      <c r="AJ114" s="83">
        <v>3.6809495124981333</v>
      </c>
      <c r="AK114" s="107"/>
    </row>
    <row r="115" spans="1:37" ht="12.5" x14ac:dyDescent="0.25">
      <c r="A115" s="7"/>
      <c r="B115" s="8">
        <v>2022</v>
      </c>
      <c r="C115" s="8" t="s">
        <v>12</v>
      </c>
      <c r="D115" s="57">
        <v>83029</v>
      </c>
      <c r="E115" s="58">
        <v>1136</v>
      </c>
      <c r="F115" s="58">
        <v>27898</v>
      </c>
      <c r="G115" s="59">
        <f t="shared" si="83"/>
        <v>112063</v>
      </c>
      <c r="H115" s="60">
        <v>930391</v>
      </c>
      <c r="I115" s="58">
        <v>31275</v>
      </c>
      <c r="J115" s="58">
        <v>472021</v>
      </c>
      <c r="K115" s="59">
        <f t="shared" si="84"/>
        <v>1433687</v>
      </c>
      <c r="L115" s="58">
        <v>19992309</v>
      </c>
      <c r="M115" s="58">
        <v>703805</v>
      </c>
      <c r="N115" s="58">
        <v>257930</v>
      </c>
      <c r="O115" s="59">
        <f t="shared" si="85"/>
        <v>20954044</v>
      </c>
      <c r="P115" s="60">
        <v>49741</v>
      </c>
      <c r="Q115" s="58">
        <v>1</v>
      </c>
      <c r="R115" s="58"/>
      <c r="S115" s="59">
        <f>SUM(P115:R115)</f>
        <v>49742</v>
      </c>
      <c r="T115" s="49">
        <f>+G115+K115+O115+S115</f>
        <v>22549536</v>
      </c>
      <c r="U115" s="49">
        <f>+K115+O115+S115</f>
        <v>22437473</v>
      </c>
      <c r="V115" s="24"/>
      <c r="W115" s="8">
        <v>2022</v>
      </c>
      <c r="X115" s="8" t="s">
        <v>12</v>
      </c>
      <c r="Y115" s="69">
        <f t="shared" si="93"/>
        <v>21055470</v>
      </c>
      <c r="Z115" s="70">
        <f t="shared" si="93"/>
        <v>736217</v>
      </c>
      <c r="AA115" s="71">
        <f t="shared" si="93"/>
        <v>757849</v>
      </c>
      <c r="AB115" s="66">
        <v>106.52378660243137</v>
      </c>
      <c r="AC115" s="78">
        <v>3.7246673952698379</v>
      </c>
      <c r="AD115" s="79">
        <v>3.8341079611552726</v>
      </c>
      <c r="AE115" s="58">
        <f t="shared" si="94"/>
        <v>20972441</v>
      </c>
      <c r="AF115" s="58">
        <f t="shared" si="94"/>
        <v>735081</v>
      </c>
      <c r="AG115" s="58">
        <f t="shared" si="94"/>
        <v>729951</v>
      </c>
      <c r="AH115" s="66">
        <v>106.10372647184235</v>
      </c>
      <c r="AI115" s="78">
        <v>3.7189201466175703</v>
      </c>
      <c r="AJ115" s="79">
        <v>3.6929664621227349</v>
      </c>
      <c r="AK115" s="107"/>
    </row>
    <row r="116" spans="1:37" ht="12.5" x14ac:dyDescent="0.25">
      <c r="A116" s="7"/>
      <c r="B116" s="10"/>
      <c r="C116" s="11" t="s">
        <v>13</v>
      </c>
      <c r="D116" s="61">
        <v>91161</v>
      </c>
      <c r="E116" s="62">
        <v>1201</v>
      </c>
      <c r="F116" s="62">
        <v>27082</v>
      </c>
      <c r="G116" s="63">
        <f t="shared" si="83"/>
        <v>119444</v>
      </c>
      <c r="H116" s="64">
        <v>883942</v>
      </c>
      <c r="I116" s="62">
        <v>30481</v>
      </c>
      <c r="J116" s="62">
        <v>381839</v>
      </c>
      <c r="K116" s="63">
        <f t="shared" si="84"/>
        <v>1296262</v>
      </c>
      <c r="L116" s="62">
        <v>19730002</v>
      </c>
      <c r="M116" s="62">
        <v>696312</v>
      </c>
      <c r="N116" s="62">
        <v>251955</v>
      </c>
      <c r="O116" s="63">
        <f t="shared" si="85"/>
        <v>20678269</v>
      </c>
      <c r="P116" s="64">
        <v>157219</v>
      </c>
      <c r="Q116" s="62"/>
      <c r="R116" s="62"/>
      <c r="S116" s="63">
        <f t="shared" ref="S116:S117" si="95">SUM(P116:R116)</f>
        <v>157219</v>
      </c>
      <c r="T116" s="46">
        <f t="shared" ref="T116:T117" si="96">+G116+K116+O116+S116</f>
        <v>22251194</v>
      </c>
      <c r="U116" s="46">
        <f t="shared" ref="U116:U117" si="97">+K116+O116+S116</f>
        <v>22131750</v>
      </c>
      <c r="V116" s="24"/>
      <c r="W116" s="10"/>
      <c r="X116" s="11" t="s">
        <v>13</v>
      </c>
      <c r="Y116" s="72">
        <f t="shared" ref="Y116:Y117" si="98">+D116+H116+L116+P116</f>
        <v>20862324</v>
      </c>
      <c r="Z116" s="73">
        <f t="shared" ref="Z116:Z117" si="99">+E116+I116+M116+Q116</f>
        <v>727994</v>
      </c>
      <c r="AA116" s="74">
        <f t="shared" ref="AA116:AA117" si="100">+F116+J116+N116+R116</f>
        <v>660876</v>
      </c>
      <c r="AB116" s="67">
        <v>105.47982843791836</v>
      </c>
      <c r="AC116" s="80">
        <v>3.6807348128537329</v>
      </c>
      <c r="AD116" s="81">
        <v>3.341386467717486</v>
      </c>
      <c r="AE116" s="62">
        <f t="shared" ref="AE116" si="101">+H116+L116+P116</f>
        <v>20771163</v>
      </c>
      <c r="AF116" s="62">
        <f t="shared" ref="AF116" si="102">+I116+M116+Q116</f>
        <v>726793</v>
      </c>
      <c r="AG116" s="62">
        <f t="shared" ref="AG116" si="103">+J116+N116+R116</f>
        <v>633794</v>
      </c>
      <c r="AH116" s="67">
        <v>105.01891877894514</v>
      </c>
      <c r="AI116" s="80">
        <v>3.6746625615573798</v>
      </c>
      <c r="AJ116" s="81">
        <v>3.2044599817825681</v>
      </c>
      <c r="AK116" s="107"/>
    </row>
    <row r="117" spans="1:37" ht="12.5" x14ac:dyDescent="0.25">
      <c r="A117" s="7"/>
      <c r="B117" s="10"/>
      <c r="C117" s="11" t="s">
        <v>14</v>
      </c>
      <c r="D117" s="61">
        <v>98629</v>
      </c>
      <c r="E117" s="62">
        <v>1286</v>
      </c>
      <c r="F117" s="62">
        <v>26444</v>
      </c>
      <c r="G117" s="63">
        <f t="shared" si="83"/>
        <v>126359</v>
      </c>
      <c r="H117" s="64">
        <v>950168</v>
      </c>
      <c r="I117" s="62">
        <v>32084</v>
      </c>
      <c r="J117" s="62">
        <v>374638</v>
      </c>
      <c r="K117" s="63">
        <f t="shared" si="84"/>
        <v>1356890</v>
      </c>
      <c r="L117" s="62">
        <v>19545389</v>
      </c>
      <c r="M117" s="62">
        <v>685657</v>
      </c>
      <c r="N117" s="62">
        <v>246486</v>
      </c>
      <c r="O117" s="63">
        <f t="shared" si="85"/>
        <v>20477532</v>
      </c>
      <c r="P117" s="64">
        <v>328160</v>
      </c>
      <c r="Q117" s="62">
        <v>58</v>
      </c>
      <c r="R117" s="62"/>
      <c r="S117" s="63">
        <f t="shared" si="95"/>
        <v>328218</v>
      </c>
      <c r="T117" s="46">
        <f t="shared" si="96"/>
        <v>22288999</v>
      </c>
      <c r="U117" s="46">
        <f t="shared" si="97"/>
        <v>22162640</v>
      </c>
      <c r="V117" s="24"/>
      <c r="W117" s="10"/>
      <c r="X117" s="11" t="s">
        <v>14</v>
      </c>
      <c r="Y117" s="72">
        <f t="shared" si="98"/>
        <v>20922346</v>
      </c>
      <c r="Z117" s="73">
        <f t="shared" si="99"/>
        <v>719085</v>
      </c>
      <c r="AA117" s="74">
        <f t="shared" si="100"/>
        <v>647568</v>
      </c>
      <c r="AB117" s="67">
        <v>105.71639763967602</v>
      </c>
      <c r="AC117" s="80">
        <v>3.6333915803097043</v>
      </c>
      <c r="AD117" s="81">
        <v>3.272030592875661</v>
      </c>
      <c r="AE117" s="62">
        <f t="shared" ref="AE117" si="104">+H117+L117+P117</f>
        <v>20823717</v>
      </c>
      <c r="AF117" s="62">
        <f t="shared" ref="AF117" si="105">+I117+M117+Q117</f>
        <v>717799</v>
      </c>
      <c r="AG117" s="62">
        <f t="shared" ref="AG117" si="106">+J117+N117+R117</f>
        <v>621124</v>
      </c>
      <c r="AH117" s="67">
        <v>105.21804518040574</v>
      </c>
      <c r="AI117" s="80">
        <v>3.6268936814906798</v>
      </c>
      <c r="AJ117" s="81">
        <v>3.6353166965228056</v>
      </c>
      <c r="AK117" s="107"/>
    </row>
    <row r="118" spans="1:37" ht="12.5" x14ac:dyDescent="0.25">
      <c r="A118" s="7"/>
      <c r="B118" s="11"/>
      <c r="C118" s="11" t="s">
        <v>15</v>
      </c>
      <c r="D118" s="61">
        <v>108616</v>
      </c>
      <c r="E118" s="62">
        <v>1304</v>
      </c>
      <c r="F118" s="62">
        <v>25893</v>
      </c>
      <c r="G118" s="63">
        <f t="shared" ref="G118:G128" si="107">SUM(D118:F118)</f>
        <v>135813</v>
      </c>
      <c r="H118" s="64">
        <v>905325</v>
      </c>
      <c r="I118" s="62">
        <v>30718</v>
      </c>
      <c r="J118" s="62">
        <v>377120</v>
      </c>
      <c r="K118" s="63">
        <f t="shared" ref="K118:K128" si="108">SUM(H118:J118)</f>
        <v>1313163</v>
      </c>
      <c r="L118" s="62">
        <v>19504409</v>
      </c>
      <c r="M118" s="62">
        <v>705665</v>
      </c>
      <c r="N118" s="62">
        <v>262576</v>
      </c>
      <c r="O118" s="63">
        <f t="shared" ref="O118:O128" si="109">SUM(L118:N118)</f>
        <v>20472650</v>
      </c>
      <c r="P118" s="64">
        <v>545247</v>
      </c>
      <c r="Q118" s="62">
        <v>76</v>
      </c>
      <c r="R118" s="62"/>
      <c r="S118" s="63">
        <f>SUM(P118:R118)</f>
        <v>545323</v>
      </c>
      <c r="T118" s="46">
        <f>+G118+K118+O118+S118</f>
        <v>22466949</v>
      </c>
      <c r="U118" s="46">
        <f>+K118+O118+S118</f>
        <v>22331136</v>
      </c>
      <c r="V118" s="24"/>
      <c r="W118" s="11"/>
      <c r="X118" s="11" t="s">
        <v>15</v>
      </c>
      <c r="Y118" s="72">
        <f>+D118+H118+L118+P118</f>
        <v>21063597</v>
      </c>
      <c r="Z118" s="73">
        <f>+E118+I118+M118+Q118</f>
        <v>737763</v>
      </c>
      <c r="AA118" s="74">
        <f>+F118+J118+N118+R118</f>
        <v>665589</v>
      </c>
      <c r="AB118" s="67">
        <v>106.36284215259995</v>
      </c>
      <c r="AC118" s="80">
        <v>3.7254116433688225</v>
      </c>
      <c r="AD118" s="81">
        <v>3.3609614609274403</v>
      </c>
      <c r="AE118" s="62">
        <f>+H118+L118+P118</f>
        <v>20954981</v>
      </c>
      <c r="AF118" s="62">
        <f>+I118+M118+Q118</f>
        <v>736459</v>
      </c>
      <c r="AG118" s="62">
        <f>+J118+N118+R118</f>
        <v>639696</v>
      </c>
      <c r="AH118" s="67">
        <v>105.81437426920631</v>
      </c>
      <c r="AI118" s="80">
        <v>3.7188269586083331</v>
      </c>
      <c r="AJ118" s="81">
        <v>3.2302120418297777</v>
      </c>
      <c r="AK118" s="107"/>
    </row>
    <row r="119" spans="1:37" ht="12.5" x14ac:dyDescent="0.25">
      <c r="A119" s="7"/>
      <c r="B119" s="11"/>
      <c r="C119" s="11" t="s">
        <v>16</v>
      </c>
      <c r="D119" s="61">
        <v>116473</v>
      </c>
      <c r="E119" s="62">
        <v>1068</v>
      </c>
      <c r="F119" s="62">
        <v>23786</v>
      </c>
      <c r="G119" s="63">
        <f t="shared" si="107"/>
        <v>141327</v>
      </c>
      <c r="H119" s="64">
        <v>921363</v>
      </c>
      <c r="I119" s="62">
        <v>30790</v>
      </c>
      <c r="J119" s="62">
        <v>462886</v>
      </c>
      <c r="K119" s="63">
        <f t="shared" si="108"/>
        <v>1415039</v>
      </c>
      <c r="L119" s="62">
        <v>19399548</v>
      </c>
      <c r="M119" s="62">
        <v>706491</v>
      </c>
      <c r="N119" s="62">
        <v>306834</v>
      </c>
      <c r="O119" s="63">
        <f t="shared" si="109"/>
        <v>20412873</v>
      </c>
      <c r="P119" s="64">
        <v>723190</v>
      </c>
      <c r="Q119" s="62">
        <v>799</v>
      </c>
      <c r="R119" s="62"/>
      <c r="S119" s="63">
        <f>SUM(P119:R119)</f>
        <v>723989</v>
      </c>
      <c r="T119" s="46">
        <f>+G119+K119+O119+S119</f>
        <v>22693228</v>
      </c>
      <c r="U119" s="46">
        <f>+K119+O119+S119</f>
        <v>22551901</v>
      </c>
      <c r="V119" s="24"/>
      <c r="W119" s="11"/>
      <c r="X119" s="11" t="s">
        <v>16</v>
      </c>
      <c r="Y119" s="72">
        <f t="shared" ref="Y119:Y123" si="110">+D119+H119+L119+P119</f>
        <v>21160574</v>
      </c>
      <c r="Z119" s="73">
        <f t="shared" ref="Z119:Z123" si="111">+E119+I119+M119+Q119</f>
        <v>739148</v>
      </c>
      <c r="AA119" s="74">
        <f t="shared" ref="AA119:AA123" si="112">+F119+J119+N119+R119</f>
        <v>793506</v>
      </c>
      <c r="AB119" s="67">
        <v>106.78504502891151</v>
      </c>
      <c r="AC119" s="80">
        <v>3.730047798468505</v>
      </c>
      <c r="AD119" s="81">
        <v>4.0043608429861806</v>
      </c>
      <c r="AE119" s="62">
        <f t="shared" ref="AE119:AE123" si="113">+H119+L119+P119</f>
        <v>21044101</v>
      </c>
      <c r="AF119" s="62">
        <f t="shared" ref="AF119:AF123" si="114">+I119+M119+Q119</f>
        <v>738080</v>
      </c>
      <c r="AG119" s="62">
        <f t="shared" ref="AG119:AG123" si="115">+J119+N119+R119</f>
        <v>769720</v>
      </c>
      <c r="AH119" s="67">
        <v>106.19727389616</v>
      </c>
      <c r="AI119" s="80">
        <v>3.7246582268958779</v>
      </c>
      <c r="AJ119" s="81">
        <v>3.8843268079426281</v>
      </c>
      <c r="AK119" s="107"/>
    </row>
    <row r="120" spans="1:37" ht="12.5" x14ac:dyDescent="0.25">
      <c r="A120" s="7"/>
      <c r="B120" s="10"/>
      <c r="C120" s="11" t="s">
        <v>17</v>
      </c>
      <c r="D120" s="61">
        <v>125059</v>
      </c>
      <c r="E120" s="62">
        <v>1047</v>
      </c>
      <c r="F120" s="62">
        <v>22644</v>
      </c>
      <c r="G120" s="63">
        <f t="shared" si="107"/>
        <v>148750</v>
      </c>
      <c r="H120" s="64">
        <v>891535</v>
      </c>
      <c r="I120" s="62">
        <v>30284</v>
      </c>
      <c r="J120" s="62">
        <v>361148</v>
      </c>
      <c r="K120" s="63">
        <f t="shared" si="108"/>
        <v>1282967</v>
      </c>
      <c r="L120" s="62">
        <v>19341908</v>
      </c>
      <c r="M120" s="62">
        <v>712741</v>
      </c>
      <c r="N120" s="62">
        <v>302636</v>
      </c>
      <c r="O120" s="63">
        <f t="shared" si="109"/>
        <v>20357285</v>
      </c>
      <c r="P120" s="64">
        <v>842739</v>
      </c>
      <c r="Q120" s="62">
        <v>307</v>
      </c>
      <c r="R120" s="62"/>
      <c r="S120" s="63">
        <f t="shared" ref="S120" si="116">SUM(P120:R120)</f>
        <v>843046</v>
      </c>
      <c r="T120" s="46">
        <f t="shared" ref="T120" si="117">+G120+K120+O120+S120</f>
        <v>22632048</v>
      </c>
      <c r="U120" s="46">
        <f t="shared" ref="U120" si="118">+K120+O120+S120</f>
        <v>22483298</v>
      </c>
      <c r="V120" s="24"/>
      <c r="W120" s="10"/>
      <c r="X120" s="11" t="s">
        <v>17</v>
      </c>
      <c r="Y120" s="72">
        <f t="shared" si="110"/>
        <v>21201241</v>
      </c>
      <c r="Z120" s="73">
        <f t="shared" si="111"/>
        <v>744379</v>
      </c>
      <c r="AA120" s="74">
        <f t="shared" si="112"/>
        <v>686428</v>
      </c>
      <c r="AB120" s="67">
        <v>106.92273060836516</v>
      </c>
      <c r="AC120" s="80">
        <v>3.7540743623226698</v>
      </c>
      <c r="AD120" s="81">
        <v>3.4618141516356933</v>
      </c>
      <c r="AE120" s="62">
        <f t="shared" si="113"/>
        <v>21076182</v>
      </c>
      <c r="AF120" s="62">
        <f t="shared" si="114"/>
        <v>743332</v>
      </c>
      <c r="AG120" s="62">
        <f t="shared" si="115"/>
        <v>663784</v>
      </c>
      <c r="AH120" s="67">
        <v>106.29202933162614</v>
      </c>
      <c r="AI120" s="80">
        <v>3.7487941007121841</v>
      </c>
      <c r="AJ120" s="81">
        <v>3.3476152558306871</v>
      </c>
      <c r="AK120" s="107"/>
    </row>
    <row r="121" spans="1:37" ht="12.5" x14ac:dyDescent="0.25">
      <c r="A121" s="7"/>
      <c r="B121" s="11"/>
      <c r="C121" s="11" t="s">
        <v>18</v>
      </c>
      <c r="D121" s="61">
        <v>138209</v>
      </c>
      <c r="E121" s="62">
        <v>1049</v>
      </c>
      <c r="F121" s="62">
        <v>22734</v>
      </c>
      <c r="G121" s="63">
        <f t="shared" si="107"/>
        <v>161992</v>
      </c>
      <c r="H121" s="64">
        <v>868997</v>
      </c>
      <c r="I121" s="62">
        <v>29527</v>
      </c>
      <c r="J121" s="62">
        <v>381475</v>
      </c>
      <c r="K121" s="63">
        <f t="shared" si="108"/>
        <v>1279999</v>
      </c>
      <c r="L121" s="62">
        <v>19300713</v>
      </c>
      <c r="M121" s="62">
        <v>715369</v>
      </c>
      <c r="N121" s="62">
        <v>307538</v>
      </c>
      <c r="O121" s="63">
        <f t="shared" si="109"/>
        <v>20323620</v>
      </c>
      <c r="P121" s="64">
        <v>935734</v>
      </c>
      <c r="Q121" s="62">
        <v>203</v>
      </c>
      <c r="R121" s="62"/>
      <c r="S121" s="63">
        <f>SUM(P121:R121)</f>
        <v>935937</v>
      </c>
      <c r="T121" s="46">
        <f>+G121+K121+O121+S121</f>
        <v>22701548</v>
      </c>
      <c r="U121" s="46">
        <f>+K121+O121+S121</f>
        <v>22539556</v>
      </c>
      <c r="V121" s="24"/>
      <c r="W121" s="11"/>
      <c r="X121" s="11" t="s">
        <v>18</v>
      </c>
      <c r="Y121" s="72">
        <f t="shared" si="110"/>
        <v>21243653</v>
      </c>
      <c r="Z121" s="73">
        <f t="shared" si="111"/>
        <v>746148</v>
      </c>
      <c r="AA121" s="74">
        <f t="shared" si="112"/>
        <v>711747</v>
      </c>
      <c r="AB121" s="67">
        <v>107.07707579409742</v>
      </c>
      <c r="AC121" s="80">
        <v>3.7609043016101893</v>
      </c>
      <c r="AD121" s="81">
        <v>3.5875085826915671</v>
      </c>
      <c r="AE121" s="62">
        <f t="shared" si="113"/>
        <v>21105444</v>
      </c>
      <c r="AF121" s="62">
        <f t="shared" si="114"/>
        <v>745099</v>
      </c>
      <c r="AG121" s="62">
        <f t="shared" si="115"/>
        <v>689013</v>
      </c>
      <c r="AH121" s="67">
        <v>106.38044346026923</v>
      </c>
      <c r="AI121" s="80">
        <v>3.755616894001526</v>
      </c>
      <c r="AJ121" s="81">
        <v>3.4729195220858884</v>
      </c>
      <c r="AK121" s="107"/>
    </row>
    <row r="122" spans="1:37" ht="12.5" x14ac:dyDescent="0.25">
      <c r="A122" s="7"/>
      <c r="B122" s="10"/>
      <c r="C122" s="11" t="s">
        <v>19</v>
      </c>
      <c r="D122" s="61">
        <v>149552</v>
      </c>
      <c r="E122" s="62">
        <v>992</v>
      </c>
      <c r="F122" s="62">
        <v>21456</v>
      </c>
      <c r="G122" s="63">
        <f t="shared" si="107"/>
        <v>172000</v>
      </c>
      <c r="H122" s="64">
        <v>820356</v>
      </c>
      <c r="I122" s="62">
        <v>30674</v>
      </c>
      <c r="J122" s="62">
        <v>355393</v>
      </c>
      <c r="K122" s="63">
        <f t="shared" si="108"/>
        <v>1206423</v>
      </c>
      <c r="L122" s="62">
        <v>18865165</v>
      </c>
      <c r="M122" s="62">
        <v>705742</v>
      </c>
      <c r="N122" s="62">
        <v>332199</v>
      </c>
      <c r="O122" s="63">
        <f t="shared" si="109"/>
        <v>19903106</v>
      </c>
      <c r="P122" s="64">
        <v>1443256</v>
      </c>
      <c r="Q122" s="62">
        <v>1146</v>
      </c>
      <c r="R122" s="62">
        <v>4</v>
      </c>
      <c r="S122" s="63">
        <f t="shared" ref="S122:S123" si="119">SUM(P122:R122)</f>
        <v>1444406</v>
      </c>
      <c r="T122" s="46">
        <f t="shared" ref="T122:T123" si="120">+G122+K122+O122+S122</f>
        <v>22725935</v>
      </c>
      <c r="U122" s="46">
        <f t="shared" ref="U122:U123" si="121">+K122+O122+S122</f>
        <v>22553935</v>
      </c>
      <c r="V122" s="24"/>
      <c r="W122" s="10"/>
      <c r="X122" s="11" t="s">
        <v>19</v>
      </c>
      <c r="Y122" s="72">
        <f t="shared" si="110"/>
        <v>21278329</v>
      </c>
      <c r="Z122" s="73">
        <f t="shared" si="111"/>
        <v>738554</v>
      </c>
      <c r="AA122" s="74">
        <f t="shared" si="112"/>
        <v>709052</v>
      </c>
      <c r="AB122" s="67">
        <v>107.19227841982126</v>
      </c>
      <c r="AC122" s="80">
        <v>3.7205593538887696</v>
      </c>
      <c r="AD122" s="81">
        <v>3.5719392908217138</v>
      </c>
      <c r="AE122" s="62">
        <f t="shared" si="113"/>
        <v>21128777</v>
      </c>
      <c r="AF122" s="62">
        <f t="shared" si="114"/>
        <v>737562</v>
      </c>
      <c r="AG122" s="62">
        <f t="shared" si="115"/>
        <v>687596</v>
      </c>
      <c r="AH122" s="67">
        <v>106.43889127075326</v>
      </c>
      <c r="AI122" s="80">
        <v>3.7155620281968669</v>
      </c>
      <c r="AJ122" s="81">
        <v>3.463851972227491</v>
      </c>
      <c r="AK122" s="107"/>
    </row>
    <row r="123" spans="1:37" ht="12.5" x14ac:dyDescent="0.25">
      <c r="A123" s="7"/>
      <c r="B123" s="10"/>
      <c r="C123" s="11" t="s">
        <v>20</v>
      </c>
      <c r="D123" s="61">
        <v>165413</v>
      </c>
      <c r="E123" s="62">
        <v>854</v>
      </c>
      <c r="F123" s="62">
        <v>21314</v>
      </c>
      <c r="G123" s="63">
        <f t="shared" si="107"/>
        <v>187581</v>
      </c>
      <c r="H123" s="64">
        <v>805918</v>
      </c>
      <c r="I123" s="62">
        <v>30468</v>
      </c>
      <c r="J123" s="62">
        <v>332126</v>
      </c>
      <c r="K123" s="63">
        <f t="shared" si="108"/>
        <v>1168512</v>
      </c>
      <c r="L123" s="62">
        <v>18642158</v>
      </c>
      <c r="M123" s="62">
        <v>692134</v>
      </c>
      <c r="N123" s="62">
        <v>340078</v>
      </c>
      <c r="O123" s="63">
        <f t="shared" si="109"/>
        <v>19674370</v>
      </c>
      <c r="P123" s="64">
        <v>1585071</v>
      </c>
      <c r="Q123" s="62">
        <v>1443</v>
      </c>
      <c r="R123" s="62">
        <v>9</v>
      </c>
      <c r="S123" s="63">
        <f t="shared" si="119"/>
        <v>1586523</v>
      </c>
      <c r="T123" s="46">
        <f t="shared" si="120"/>
        <v>22616986</v>
      </c>
      <c r="U123" s="46">
        <f t="shared" si="121"/>
        <v>22429405</v>
      </c>
      <c r="V123" s="24"/>
      <c r="W123" s="10"/>
      <c r="X123" s="11" t="s">
        <v>20</v>
      </c>
      <c r="Y123" s="72">
        <f t="shared" si="110"/>
        <v>21198560</v>
      </c>
      <c r="Z123" s="73">
        <f t="shared" si="111"/>
        <v>724899</v>
      </c>
      <c r="AA123" s="74">
        <f t="shared" si="112"/>
        <v>693527</v>
      </c>
      <c r="AB123" s="67">
        <v>106.73114202602893</v>
      </c>
      <c r="AC123" s="80">
        <v>3.6497431015845581</v>
      </c>
      <c r="AD123" s="81">
        <v>3.4917904204760024</v>
      </c>
      <c r="AE123" s="62">
        <f t="shared" si="113"/>
        <v>21033147</v>
      </c>
      <c r="AF123" s="62">
        <f t="shared" si="114"/>
        <v>724045</v>
      </c>
      <c r="AG123" s="62">
        <f t="shared" si="115"/>
        <v>672213</v>
      </c>
      <c r="AH123" s="67">
        <v>105.89831572103692</v>
      </c>
      <c r="AI123" s="80">
        <v>3.6454433569183999</v>
      </c>
      <c r="AJ123" s="81">
        <v>3.3844780576955693</v>
      </c>
      <c r="AK123" s="107"/>
    </row>
    <row r="124" spans="1:37" ht="12.5" x14ac:dyDescent="0.25">
      <c r="A124" s="7"/>
      <c r="B124" s="11"/>
      <c r="C124" s="11" t="s">
        <v>21</v>
      </c>
      <c r="D124" s="61">
        <v>179902</v>
      </c>
      <c r="E124" s="62">
        <v>750</v>
      </c>
      <c r="F124" s="62">
        <v>21109</v>
      </c>
      <c r="G124" s="63">
        <f t="shared" si="107"/>
        <v>201761</v>
      </c>
      <c r="H124" s="64">
        <v>805218</v>
      </c>
      <c r="I124" s="62">
        <v>22382</v>
      </c>
      <c r="J124" s="62">
        <v>342224</v>
      </c>
      <c r="K124" s="63">
        <f t="shared" si="108"/>
        <v>1169824</v>
      </c>
      <c r="L124" s="62">
        <v>18508880</v>
      </c>
      <c r="M124" s="62">
        <v>602877</v>
      </c>
      <c r="N124" s="62">
        <v>352190</v>
      </c>
      <c r="O124" s="63">
        <f t="shared" si="109"/>
        <v>19463947</v>
      </c>
      <c r="P124" s="64">
        <v>1738419</v>
      </c>
      <c r="Q124" s="62">
        <v>1355</v>
      </c>
      <c r="R124" s="62">
        <v>9</v>
      </c>
      <c r="S124" s="63">
        <f>SUM(P124:R124)</f>
        <v>1739783</v>
      </c>
      <c r="T124" s="46">
        <f>+G124+K124+O124+S124</f>
        <v>22575315</v>
      </c>
      <c r="U124" s="46">
        <f>+K124+O124+S124</f>
        <v>22373554</v>
      </c>
      <c r="V124" s="24"/>
      <c r="W124" s="11"/>
      <c r="X124" s="11" t="s">
        <v>21</v>
      </c>
      <c r="Y124" s="72">
        <f t="shared" ref="Y124:Y134" si="122">+D124+H124+L124+P124</f>
        <v>21232419</v>
      </c>
      <c r="Z124" s="73">
        <f t="shared" ref="Z124:Z134" si="123">+E124+I124+M124+Q124</f>
        <v>627364</v>
      </c>
      <c r="AA124" s="74">
        <f t="shared" ref="AA124:AA134" si="124">+F124+J124+N124+R124</f>
        <v>715532</v>
      </c>
      <c r="AB124" s="67">
        <v>106.84229758404383</v>
      </c>
      <c r="AC124" s="80">
        <v>3.1569182570067063</v>
      </c>
      <c r="AD124" s="81">
        <v>3.6005828104139264</v>
      </c>
      <c r="AE124" s="62">
        <f t="shared" ref="AE124:AE134" si="125">+H124+L124+P124</f>
        <v>21052517</v>
      </c>
      <c r="AF124" s="62">
        <f t="shared" ref="AF124:AF134" si="126">+I124+M124+Q124</f>
        <v>626614</v>
      </c>
      <c r="AG124" s="62">
        <f t="shared" ref="AG124:AG134" si="127">+J124+N124+R124</f>
        <v>694423</v>
      </c>
      <c r="AH124" s="67">
        <v>105.93702423671752</v>
      </c>
      <c r="AI124" s="80">
        <v>3.1531442299781309</v>
      </c>
      <c r="AJ124" s="81">
        <v>3.4943615616856691</v>
      </c>
      <c r="AK124" s="107"/>
    </row>
    <row r="125" spans="1:37" ht="12.5" x14ac:dyDescent="0.25">
      <c r="A125" s="7"/>
      <c r="B125" s="10"/>
      <c r="C125" s="11" t="s">
        <v>22</v>
      </c>
      <c r="D125" s="61">
        <v>179874</v>
      </c>
      <c r="E125" s="62">
        <v>726</v>
      </c>
      <c r="F125" s="62">
        <v>20821</v>
      </c>
      <c r="G125" s="63">
        <f t="shared" si="107"/>
        <v>201421</v>
      </c>
      <c r="H125" s="64">
        <v>796466</v>
      </c>
      <c r="I125" s="62">
        <v>22140</v>
      </c>
      <c r="J125" s="62">
        <v>349069</v>
      </c>
      <c r="K125" s="63">
        <f t="shared" si="108"/>
        <v>1167675</v>
      </c>
      <c r="L125" s="62">
        <v>18291041</v>
      </c>
      <c r="M125" s="62">
        <v>537138</v>
      </c>
      <c r="N125" s="62">
        <v>351342</v>
      </c>
      <c r="O125" s="63">
        <f t="shared" si="109"/>
        <v>19179521</v>
      </c>
      <c r="P125" s="64">
        <v>1844745</v>
      </c>
      <c r="Q125" s="62">
        <v>1407</v>
      </c>
      <c r="R125" s="62">
        <v>18</v>
      </c>
      <c r="S125" s="63">
        <f t="shared" ref="S125:S126" si="128">SUM(P125:R125)</f>
        <v>1846170</v>
      </c>
      <c r="T125" s="46">
        <f t="shared" ref="T125:T126" si="129">+G125+K125+O125+S125</f>
        <v>22394787</v>
      </c>
      <c r="U125" s="46">
        <f t="shared" ref="U125:U126" si="130">+K125+O125+S125</f>
        <v>22193366</v>
      </c>
      <c r="V125" s="24"/>
      <c r="W125" s="10"/>
      <c r="X125" s="11" t="s">
        <v>22</v>
      </c>
      <c r="Y125" s="72">
        <f t="shared" si="122"/>
        <v>21112126</v>
      </c>
      <c r="Z125" s="73">
        <f t="shared" si="123"/>
        <v>561411</v>
      </c>
      <c r="AA125" s="74">
        <f t="shared" si="124"/>
        <v>721250</v>
      </c>
      <c r="AB125" s="67">
        <v>106.1780616220523</v>
      </c>
      <c r="AC125" s="80">
        <v>2.8234736640591294</v>
      </c>
      <c r="AD125" s="81">
        <v>3.6273432123749747</v>
      </c>
      <c r="AE125" s="62">
        <f t="shared" si="125"/>
        <v>20932252</v>
      </c>
      <c r="AF125" s="62">
        <f t="shared" si="126"/>
        <v>560685</v>
      </c>
      <c r="AG125" s="62">
        <f t="shared" si="127"/>
        <v>700429</v>
      </c>
      <c r="AH125" s="67">
        <v>105.27343114304678</v>
      </c>
      <c r="AI125" s="80">
        <v>2.8198224319313172</v>
      </c>
      <c r="AJ125" s="81">
        <v>3.5226292948361748</v>
      </c>
      <c r="AK125" s="107"/>
    </row>
    <row r="126" spans="1:37" ht="13" thickBot="1" x14ac:dyDescent="0.3">
      <c r="A126" s="7"/>
      <c r="B126" s="14"/>
      <c r="C126" s="15" t="s">
        <v>23</v>
      </c>
      <c r="D126" s="53">
        <v>173337</v>
      </c>
      <c r="E126" s="54">
        <v>667</v>
      </c>
      <c r="F126" s="54">
        <v>20262</v>
      </c>
      <c r="G126" s="55">
        <f t="shared" si="107"/>
        <v>194266</v>
      </c>
      <c r="H126" s="56">
        <v>793432</v>
      </c>
      <c r="I126" s="54">
        <v>20723</v>
      </c>
      <c r="J126" s="54">
        <v>351338</v>
      </c>
      <c r="K126" s="55">
        <f t="shared" si="108"/>
        <v>1165493</v>
      </c>
      <c r="L126" s="54">
        <v>18319715</v>
      </c>
      <c r="M126" s="54">
        <v>533618</v>
      </c>
      <c r="N126" s="54">
        <v>347929</v>
      </c>
      <c r="O126" s="55">
        <f t="shared" si="109"/>
        <v>19201262</v>
      </c>
      <c r="P126" s="56">
        <v>2038631</v>
      </c>
      <c r="Q126" s="54">
        <v>1425</v>
      </c>
      <c r="R126" s="54">
        <v>15</v>
      </c>
      <c r="S126" s="55">
        <f t="shared" si="128"/>
        <v>2040071</v>
      </c>
      <c r="T126" s="43">
        <f t="shared" si="129"/>
        <v>22601092</v>
      </c>
      <c r="U126" s="43">
        <f t="shared" si="130"/>
        <v>22406826</v>
      </c>
      <c r="V126" s="24"/>
      <c r="W126" s="14"/>
      <c r="X126" s="15" t="s">
        <v>23</v>
      </c>
      <c r="Y126" s="75">
        <f t="shared" si="122"/>
        <v>21325115</v>
      </c>
      <c r="Z126" s="76">
        <f t="shared" si="123"/>
        <v>556433</v>
      </c>
      <c r="AA126" s="77">
        <f t="shared" si="124"/>
        <v>719544</v>
      </c>
      <c r="AB126" s="68">
        <v>107.18978989708107</v>
      </c>
      <c r="AC126" s="82">
        <v>2.7968869739648534</v>
      </c>
      <c r="AD126" s="83">
        <v>3.6167575265927194</v>
      </c>
      <c r="AE126" s="54">
        <f t="shared" si="125"/>
        <v>21151778</v>
      </c>
      <c r="AF126" s="54">
        <f t="shared" si="126"/>
        <v>555766</v>
      </c>
      <c r="AG126" s="54">
        <f t="shared" si="127"/>
        <v>699282</v>
      </c>
      <c r="AH126" s="68">
        <v>106.31851878734072</v>
      </c>
      <c r="AI126" s="82">
        <v>2.793534326635104</v>
      </c>
      <c r="AJ126" s="83">
        <v>3.5149114393432646</v>
      </c>
      <c r="AK126" s="107"/>
    </row>
    <row r="127" spans="1:37" ht="12.5" x14ac:dyDescent="0.25">
      <c r="A127" s="7"/>
      <c r="B127" s="8">
        <v>2023</v>
      </c>
      <c r="C127" s="8" t="s">
        <v>12</v>
      </c>
      <c r="D127" s="57">
        <v>187718</v>
      </c>
      <c r="E127" s="58">
        <v>682</v>
      </c>
      <c r="F127" s="58">
        <v>20004</v>
      </c>
      <c r="G127" s="59">
        <f t="shared" si="107"/>
        <v>208404</v>
      </c>
      <c r="H127" s="60">
        <v>786449</v>
      </c>
      <c r="I127" s="58">
        <v>19644</v>
      </c>
      <c r="J127" s="58">
        <v>328243</v>
      </c>
      <c r="K127" s="59">
        <f t="shared" si="108"/>
        <v>1134336</v>
      </c>
      <c r="L127" s="58">
        <v>18213844</v>
      </c>
      <c r="M127" s="58">
        <v>520583</v>
      </c>
      <c r="N127" s="58">
        <v>345061</v>
      </c>
      <c r="O127" s="59">
        <f t="shared" si="109"/>
        <v>19079488</v>
      </c>
      <c r="P127" s="60">
        <v>2141933</v>
      </c>
      <c r="Q127" s="58">
        <v>1680</v>
      </c>
      <c r="R127" s="58">
        <v>16</v>
      </c>
      <c r="S127" s="59">
        <f>SUM(P127:R127)</f>
        <v>2143629</v>
      </c>
      <c r="T127" s="49">
        <f>+G127+K127+O127+S127</f>
        <v>22565857</v>
      </c>
      <c r="U127" s="49">
        <f>+K127+O127+S127</f>
        <v>22357453</v>
      </c>
      <c r="V127" s="24"/>
      <c r="W127" s="8">
        <v>2023</v>
      </c>
      <c r="X127" s="8" t="s">
        <v>12</v>
      </c>
      <c r="Y127" s="69">
        <f t="shared" si="122"/>
        <v>21329944</v>
      </c>
      <c r="Z127" s="70">
        <f t="shared" si="123"/>
        <v>542589</v>
      </c>
      <c r="AA127" s="71">
        <f t="shared" si="124"/>
        <v>693324</v>
      </c>
      <c r="AB127" s="66">
        <v>107.15466941345471</v>
      </c>
      <c r="AC127" s="78">
        <v>2.7257898530993319</v>
      </c>
      <c r="AD127" s="79">
        <v>3.4830332426758397</v>
      </c>
      <c r="AE127" s="58">
        <f t="shared" si="125"/>
        <v>21142226</v>
      </c>
      <c r="AF127" s="58">
        <f t="shared" si="126"/>
        <v>541907</v>
      </c>
      <c r="AG127" s="58">
        <f t="shared" si="127"/>
        <v>673320</v>
      </c>
      <c r="AH127" s="66">
        <v>106.21163551552442</v>
      </c>
      <c r="AI127" s="78">
        <v>2.7223637079327072</v>
      </c>
      <c r="AJ127" s="79">
        <v>3.3825396826858674</v>
      </c>
      <c r="AK127" s="107"/>
    </row>
    <row r="128" spans="1:37" ht="12.5" x14ac:dyDescent="0.25">
      <c r="A128" s="7"/>
      <c r="B128" s="10"/>
      <c r="C128" s="11" t="s">
        <v>13</v>
      </c>
      <c r="D128" s="61">
        <v>185129</v>
      </c>
      <c r="E128" s="62">
        <v>564</v>
      </c>
      <c r="F128" s="62">
        <v>19202</v>
      </c>
      <c r="G128" s="63">
        <f t="shared" si="107"/>
        <v>204895</v>
      </c>
      <c r="H128" s="64">
        <v>758592</v>
      </c>
      <c r="I128" s="62">
        <v>17463</v>
      </c>
      <c r="J128" s="62">
        <v>302764</v>
      </c>
      <c r="K128" s="63">
        <f t="shared" si="108"/>
        <v>1078819</v>
      </c>
      <c r="L128" s="62">
        <v>17980603</v>
      </c>
      <c r="M128" s="62">
        <v>508130</v>
      </c>
      <c r="N128" s="62">
        <v>358551</v>
      </c>
      <c r="O128" s="63">
        <f t="shared" si="109"/>
        <v>18847284</v>
      </c>
      <c r="P128" s="64">
        <v>2264795</v>
      </c>
      <c r="Q128" s="62">
        <v>1593</v>
      </c>
      <c r="R128" s="62">
        <v>23</v>
      </c>
      <c r="S128" s="63">
        <f t="shared" ref="S128" si="131">SUM(P128:R128)</f>
        <v>2266411</v>
      </c>
      <c r="T128" s="46">
        <f t="shared" ref="T128" si="132">+G128+K128+O128+S128</f>
        <v>22397409</v>
      </c>
      <c r="U128" s="46">
        <f t="shared" ref="U128" si="133">+K128+O128+S128</f>
        <v>22192514</v>
      </c>
      <c r="V128" s="24"/>
      <c r="W128" s="10"/>
      <c r="X128" s="11" t="s">
        <v>13</v>
      </c>
      <c r="Y128" s="72">
        <f t="shared" si="122"/>
        <v>21189119</v>
      </c>
      <c r="Z128" s="73">
        <f t="shared" si="123"/>
        <v>527750</v>
      </c>
      <c r="AA128" s="74">
        <f t="shared" si="124"/>
        <v>680540</v>
      </c>
      <c r="AB128" s="67">
        <v>106.38827483846472</v>
      </c>
      <c r="AC128" s="80">
        <v>2.6497756724099646</v>
      </c>
      <c r="AD128" s="81">
        <v>3.4169177377581761</v>
      </c>
      <c r="AE128" s="62">
        <f t="shared" si="125"/>
        <v>21003990</v>
      </c>
      <c r="AF128" s="62">
        <f t="shared" si="126"/>
        <v>527186</v>
      </c>
      <c r="AG128" s="62">
        <f t="shared" si="127"/>
        <v>661338</v>
      </c>
      <c r="AH128" s="67">
        <v>105.45876215166685</v>
      </c>
      <c r="AI128" s="80">
        <v>2.6469438894080901</v>
      </c>
      <c r="AJ128" s="81">
        <v>3.3205065725064165</v>
      </c>
      <c r="AK128" s="107"/>
    </row>
    <row r="129" spans="1:37" ht="12.5" x14ac:dyDescent="0.25">
      <c r="A129" s="7"/>
      <c r="B129" s="11"/>
      <c r="C129" s="11" t="s">
        <v>14</v>
      </c>
      <c r="D129" s="61">
        <v>183591</v>
      </c>
      <c r="E129" s="62">
        <v>672</v>
      </c>
      <c r="F129" s="62">
        <v>19704</v>
      </c>
      <c r="G129" s="63">
        <f t="shared" ref="G129:G131" si="134">SUM(D129:F129)</f>
        <v>203967</v>
      </c>
      <c r="H129" s="64">
        <v>764276</v>
      </c>
      <c r="I129" s="62">
        <v>21450</v>
      </c>
      <c r="J129" s="62">
        <v>314405</v>
      </c>
      <c r="K129" s="63">
        <f t="shared" ref="K129:K131" si="135">SUM(H129:J129)</f>
        <v>1100131</v>
      </c>
      <c r="L129" s="62">
        <v>18003877</v>
      </c>
      <c r="M129" s="62">
        <v>513105</v>
      </c>
      <c r="N129" s="62">
        <v>357950</v>
      </c>
      <c r="O129" s="63">
        <f t="shared" ref="O129:O131" si="136">SUM(L129:N129)</f>
        <v>18874932</v>
      </c>
      <c r="P129" s="64">
        <v>2436150</v>
      </c>
      <c r="Q129" s="62">
        <v>1640</v>
      </c>
      <c r="R129" s="62">
        <v>26</v>
      </c>
      <c r="S129" s="63">
        <f>SUM(P129:R129)</f>
        <v>2437816</v>
      </c>
      <c r="T129" s="46">
        <f>+G129+K129+O129+S129</f>
        <v>22616846</v>
      </c>
      <c r="U129" s="46">
        <f>+K129+O129+S129</f>
        <v>22412879</v>
      </c>
      <c r="V129" s="24"/>
      <c r="W129" s="11"/>
      <c r="X129" s="11" t="s">
        <v>14</v>
      </c>
      <c r="Y129" s="72">
        <f t="shared" si="122"/>
        <v>21387894</v>
      </c>
      <c r="Z129" s="73">
        <f t="shared" si="123"/>
        <v>536867</v>
      </c>
      <c r="AA129" s="74">
        <f t="shared" si="124"/>
        <v>692085</v>
      </c>
      <c r="AB129" s="67">
        <v>107.32687978845618</v>
      </c>
      <c r="AC129" s="80">
        <v>2.6940595446839746</v>
      </c>
      <c r="AD129" s="81">
        <v>3.472961087164248</v>
      </c>
      <c r="AE129" s="62">
        <f t="shared" si="125"/>
        <v>21204303</v>
      </c>
      <c r="AF129" s="62">
        <f t="shared" si="126"/>
        <v>536195</v>
      </c>
      <c r="AG129" s="62">
        <f t="shared" si="127"/>
        <v>672381</v>
      </c>
      <c r="AH129" s="67">
        <v>106.40559931141425</v>
      </c>
      <c r="AI129" s="80">
        <v>2.6906873724066176</v>
      </c>
      <c r="AJ129" s="81">
        <v>3.3740841786031837</v>
      </c>
      <c r="AK129" s="107"/>
    </row>
    <row r="130" spans="1:37" ht="12.5" x14ac:dyDescent="0.25">
      <c r="A130" s="7"/>
      <c r="B130" s="11"/>
      <c r="C130" s="11" t="s">
        <v>15</v>
      </c>
      <c r="D130" s="61">
        <v>183771</v>
      </c>
      <c r="E130" s="62">
        <v>631</v>
      </c>
      <c r="F130" s="62">
        <v>19505</v>
      </c>
      <c r="G130" s="63">
        <f t="shared" si="134"/>
        <v>203907</v>
      </c>
      <c r="H130" s="64">
        <v>754057</v>
      </c>
      <c r="I130" s="62">
        <v>22246</v>
      </c>
      <c r="J130" s="62">
        <v>312684</v>
      </c>
      <c r="K130" s="63">
        <f t="shared" si="135"/>
        <v>1088987</v>
      </c>
      <c r="L130" s="62">
        <v>17729930</v>
      </c>
      <c r="M130" s="62">
        <v>508521</v>
      </c>
      <c r="N130" s="62">
        <v>365142</v>
      </c>
      <c r="O130" s="63">
        <f t="shared" si="136"/>
        <v>18603593</v>
      </c>
      <c r="P130" s="64">
        <v>2540662</v>
      </c>
      <c r="Q130" s="62">
        <v>1867</v>
      </c>
      <c r="R130" s="62">
        <v>20</v>
      </c>
      <c r="S130" s="63">
        <f>SUM(P130:R130)</f>
        <v>2542549</v>
      </c>
      <c r="T130" s="46">
        <f>+G130+K130+O130+S130</f>
        <v>22439036</v>
      </c>
      <c r="U130" s="46">
        <f>+K130+O130+S130</f>
        <v>22235129</v>
      </c>
      <c r="V130" s="24"/>
      <c r="W130" s="11"/>
      <c r="X130" s="11" t="s">
        <v>15</v>
      </c>
      <c r="Y130" s="72">
        <f t="shared" si="122"/>
        <v>21208420</v>
      </c>
      <c r="Z130" s="73">
        <f t="shared" si="123"/>
        <v>533265</v>
      </c>
      <c r="AA130" s="74">
        <f t="shared" si="124"/>
        <v>697351</v>
      </c>
      <c r="AB130" s="67">
        <v>106.36739987345275</v>
      </c>
      <c r="AC130" s="80">
        <v>2.6745043474957959</v>
      </c>
      <c r="AD130" s="81">
        <v>3.4974511382343501</v>
      </c>
      <c r="AE130" s="62">
        <f t="shared" si="125"/>
        <v>21024649</v>
      </c>
      <c r="AF130" s="62">
        <f t="shared" si="126"/>
        <v>532634</v>
      </c>
      <c r="AG130" s="62">
        <f t="shared" si="127"/>
        <v>677846</v>
      </c>
      <c r="AH130" s="67">
        <v>105.44572614942503</v>
      </c>
      <c r="AI130" s="80">
        <v>2.6713396690652411</v>
      </c>
      <c r="AJ130" s="81">
        <v>3.3996269658286877</v>
      </c>
      <c r="AK130" s="107"/>
    </row>
    <row r="131" spans="1:37" ht="12.5" x14ac:dyDescent="0.25">
      <c r="A131" s="7"/>
      <c r="B131" s="10"/>
      <c r="C131" s="11" t="s">
        <v>16</v>
      </c>
      <c r="D131" s="61">
        <v>180690</v>
      </c>
      <c r="E131" s="62">
        <v>640</v>
      </c>
      <c r="F131" s="62">
        <v>18403</v>
      </c>
      <c r="G131" s="63">
        <f t="shared" si="134"/>
        <v>199733</v>
      </c>
      <c r="H131" s="64">
        <v>734772</v>
      </c>
      <c r="I131" s="62">
        <v>21822</v>
      </c>
      <c r="J131" s="62">
        <v>304933</v>
      </c>
      <c r="K131" s="63">
        <f t="shared" si="135"/>
        <v>1061527</v>
      </c>
      <c r="L131" s="62">
        <v>17566778</v>
      </c>
      <c r="M131" s="62">
        <v>508704</v>
      </c>
      <c r="N131" s="62">
        <v>372886</v>
      </c>
      <c r="O131" s="63">
        <f t="shared" si="136"/>
        <v>18448368</v>
      </c>
      <c r="P131" s="64">
        <v>2657810</v>
      </c>
      <c r="Q131" s="62">
        <v>2036</v>
      </c>
      <c r="R131" s="62">
        <v>18</v>
      </c>
      <c r="S131" s="63">
        <f t="shared" ref="S131" si="137">SUM(P131:R131)</f>
        <v>2659864</v>
      </c>
      <c r="T131" s="46">
        <f t="shared" ref="T131" si="138">+G131+K131+O131+S131</f>
        <v>22369492</v>
      </c>
      <c r="U131" s="46">
        <f t="shared" ref="U131" si="139">+K131+O131+S131</f>
        <v>22169759</v>
      </c>
      <c r="V131" s="24"/>
      <c r="W131" s="10"/>
      <c r="X131" s="11" t="s">
        <v>16</v>
      </c>
      <c r="Y131" s="72">
        <f t="shared" si="122"/>
        <v>21140050</v>
      </c>
      <c r="Z131" s="73">
        <f t="shared" si="123"/>
        <v>533202</v>
      </c>
      <c r="AA131" s="74">
        <f t="shared" si="124"/>
        <v>696240</v>
      </c>
      <c r="AB131" s="67">
        <v>105.96589678971104</v>
      </c>
      <c r="AC131" s="80">
        <v>2.6727102395721629</v>
      </c>
      <c r="AD131" s="81">
        <v>3.4899489821863434</v>
      </c>
      <c r="AE131" s="62">
        <f t="shared" si="125"/>
        <v>20959360</v>
      </c>
      <c r="AF131" s="62">
        <f t="shared" si="126"/>
        <v>532562</v>
      </c>
      <c r="AG131" s="62">
        <f t="shared" si="127"/>
        <v>677837</v>
      </c>
      <c r="AH131" s="67">
        <v>105.06017623129547</v>
      </c>
      <c r="AI131" s="80">
        <v>2.6695021973042681</v>
      </c>
      <c r="AJ131" s="81">
        <v>3.3977027292862299</v>
      </c>
      <c r="AK131" s="107"/>
    </row>
    <row r="132" spans="1:37" ht="12.5" x14ac:dyDescent="0.25">
      <c r="A132" s="7"/>
      <c r="B132" s="11"/>
      <c r="C132" s="11" t="s">
        <v>17</v>
      </c>
      <c r="D132" s="61">
        <v>180709</v>
      </c>
      <c r="E132" s="62">
        <v>522</v>
      </c>
      <c r="F132" s="62">
        <v>17690</v>
      </c>
      <c r="G132" s="63">
        <f t="shared" ref="G132:G139" si="140">SUM(D132:F132)</f>
        <v>198921</v>
      </c>
      <c r="H132" s="64">
        <v>723632</v>
      </c>
      <c r="I132" s="62">
        <v>18153</v>
      </c>
      <c r="J132" s="62">
        <v>303899</v>
      </c>
      <c r="K132" s="63">
        <f t="shared" ref="K132:K139" si="141">SUM(H132:J132)</f>
        <v>1045684</v>
      </c>
      <c r="L132" s="62">
        <v>17540276</v>
      </c>
      <c r="M132" s="62">
        <v>500953</v>
      </c>
      <c r="N132" s="62">
        <v>377746</v>
      </c>
      <c r="O132" s="63">
        <f t="shared" ref="O132:O139" si="142">SUM(L132:N132)</f>
        <v>18418975</v>
      </c>
      <c r="P132" s="64">
        <v>2800266</v>
      </c>
      <c r="Q132" s="62">
        <v>1941</v>
      </c>
      <c r="R132" s="62">
        <v>33</v>
      </c>
      <c r="S132" s="63">
        <f>SUM(P132:R132)</f>
        <v>2802240</v>
      </c>
      <c r="T132" s="46">
        <f>+G132+K132+O132+S132</f>
        <v>22465820</v>
      </c>
      <c r="U132" s="46">
        <f>+K132+O132+S132</f>
        <v>22266899</v>
      </c>
      <c r="V132" s="24"/>
      <c r="W132" s="11"/>
      <c r="X132" s="11" t="s">
        <v>17</v>
      </c>
      <c r="Y132" s="72">
        <f t="shared" si="122"/>
        <v>21244883</v>
      </c>
      <c r="Z132" s="73">
        <f t="shared" si="123"/>
        <v>521569</v>
      </c>
      <c r="AA132" s="74">
        <f t="shared" si="124"/>
        <v>699368</v>
      </c>
      <c r="AB132" s="67">
        <v>106.43254917153214</v>
      </c>
      <c r="AC132" s="80">
        <v>2.6129547636881245</v>
      </c>
      <c r="AD132" s="81">
        <v>3.5036916441947974</v>
      </c>
      <c r="AE132" s="62">
        <f t="shared" si="125"/>
        <v>21064174</v>
      </c>
      <c r="AF132" s="62">
        <f t="shared" si="126"/>
        <v>521047</v>
      </c>
      <c r="AG132" s="62">
        <f t="shared" si="127"/>
        <v>681678</v>
      </c>
      <c r="AH132" s="67">
        <v>105.52723378202219</v>
      </c>
      <c r="AI132" s="80">
        <v>2.6103396497019689</v>
      </c>
      <c r="AJ132" s="81">
        <v>3.4150683368861903</v>
      </c>
      <c r="AK132" s="107"/>
    </row>
    <row r="133" spans="1:37" ht="12.5" x14ac:dyDescent="0.25">
      <c r="A133" s="7"/>
      <c r="B133" s="11"/>
      <c r="C133" s="11" t="s">
        <v>18</v>
      </c>
      <c r="D133" s="61">
        <v>183189</v>
      </c>
      <c r="E133" s="62">
        <v>555</v>
      </c>
      <c r="F133" s="62">
        <v>17489</v>
      </c>
      <c r="G133" s="63">
        <f t="shared" si="140"/>
        <v>201233</v>
      </c>
      <c r="H133" s="64">
        <v>735283</v>
      </c>
      <c r="I133" s="62">
        <v>17142</v>
      </c>
      <c r="J133" s="62">
        <v>284838</v>
      </c>
      <c r="K133" s="63">
        <f t="shared" si="141"/>
        <v>1037263</v>
      </c>
      <c r="L133" s="62">
        <v>17614360</v>
      </c>
      <c r="M133" s="62">
        <v>538736</v>
      </c>
      <c r="N133" s="62">
        <v>390065</v>
      </c>
      <c r="O133" s="63">
        <f t="shared" si="142"/>
        <v>18543161</v>
      </c>
      <c r="P133" s="64">
        <v>2928074</v>
      </c>
      <c r="Q133" s="62">
        <v>2015</v>
      </c>
      <c r="R133" s="62">
        <v>30</v>
      </c>
      <c r="S133" s="63">
        <f>SUM(P133:R133)</f>
        <v>2930119</v>
      </c>
      <c r="T133" s="46">
        <f>+G133+K133+O133+S133</f>
        <v>22711776</v>
      </c>
      <c r="U133" s="46">
        <f>+K133+O133+S133</f>
        <v>22510543</v>
      </c>
      <c r="V133" s="24"/>
      <c r="W133" s="11"/>
      <c r="X133" s="11" t="s">
        <v>18</v>
      </c>
      <c r="Y133" s="72">
        <f t="shared" si="122"/>
        <v>21460906</v>
      </c>
      <c r="Z133" s="73">
        <f t="shared" si="123"/>
        <v>558448</v>
      </c>
      <c r="AA133" s="74">
        <f t="shared" si="124"/>
        <v>692422</v>
      </c>
      <c r="AB133" s="67">
        <v>107.45848397902178</v>
      </c>
      <c r="AC133" s="80">
        <v>2.796246135233841</v>
      </c>
      <c r="AD133" s="81">
        <v>3.4670772237538441</v>
      </c>
      <c r="AE133" s="62">
        <f t="shared" si="125"/>
        <v>21277717</v>
      </c>
      <c r="AF133" s="62">
        <f t="shared" si="126"/>
        <v>557893</v>
      </c>
      <c r="AG133" s="62">
        <f t="shared" si="127"/>
        <v>674933</v>
      </c>
      <c r="AH133" s="67">
        <v>106.54122483713685</v>
      </c>
      <c r="AI133" s="80">
        <v>2.7934671538335052</v>
      </c>
      <c r="AJ133" s="81">
        <v>3.3795067630142506</v>
      </c>
      <c r="AK133" s="107"/>
    </row>
    <row r="134" spans="1:37" ht="12.5" x14ac:dyDescent="0.25">
      <c r="A134" s="7"/>
      <c r="B134" s="10"/>
      <c r="C134" s="11" t="s">
        <v>19</v>
      </c>
      <c r="D134" s="61">
        <v>172935</v>
      </c>
      <c r="E134" s="62">
        <v>455</v>
      </c>
      <c r="F134" s="62">
        <v>16151</v>
      </c>
      <c r="G134" s="63">
        <f t="shared" si="140"/>
        <v>189541</v>
      </c>
      <c r="H134" s="64">
        <v>732535</v>
      </c>
      <c r="I134" s="62">
        <v>18082</v>
      </c>
      <c r="J134" s="62">
        <v>276309</v>
      </c>
      <c r="K134" s="63">
        <f t="shared" si="141"/>
        <v>1026926</v>
      </c>
      <c r="L134" s="62">
        <v>17481707</v>
      </c>
      <c r="M134" s="62">
        <v>555996</v>
      </c>
      <c r="N134" s="62">
        <v>397860</v>
      </c>
      <c r="O134" s="63">
        <f t="shared" si="142"/>
        <v>18435563</v>
      </c>
      <c r="P134" s="64">
        <v>3050524</v>
      </c>
      <c r="Q134" s="62">
        <v>2144</v>
      </c>
      <c r="R134" s="62">
        <v>33</v>
      </c>
      <c r="S134" s="63">
        <f t="shared" ref="S134" si="143">SUM(P134:R134)</f>
        <v>3052701</v>
      </c>
      <c r="T134" s="46">
        <f t="shared" ref="T134" si="144">+G134+K134+O134+S134</f>
        <v>22704731</v>
      </c>
      <c r="U134" s="46">
        <f t="shared" ref="U134" si="145">+K134+O134+S134</f>
        <v>22515190</v>
      </c>
      <c r="V134" s="24"/>
      <c r="W134" s="10"/>
      <c r="X134" s="11" t="s">
        <v>19</v>
      </c>
      <c r="Y134" s="72">
        <f t="shared" si="122"/>
        <v>21437701</v>
      </c>
      <c r="Z134" s="73">
        <f t="shared" si="123"/>
        <v>576677</v>
      </c>
      <c r="AA134" s="74">
        <f t="shared" si="124"/>
        <v>690353</v>
      </c>
      <c r="AB134" s="67">
        <v>107.28611569616207</v>
      </c>
      <c r="AC134" s="80">
        <v>2.8860107406720363</v>
      </c>
      <c r="AD134" s="81">
        <v>3.4549083331833286</v>
      </c>
      <c r="AE134" s="62">
        <f t="shared" si="125"/>
        <v>21264766</v>
      </c>
      <c r="AF134" s="62">
        <f t="shared" si="126"/>
        <v>576222</v>
      </c>
      <c r="AG134" s="62">
        <f t="shared" si="127"/>
        <v>674202</v>
      </c>
      <c r="AH134" s="67">
        <v>106.42065328403514</v>
      </c>
      <c r="AI134" s="80">
        <v>2.8837336689542363</v>
      </c>
      <c r="AJ134" s="81">
        <v>3.3740797940312657</v>
      </c>
      <c r="AK134" s="107"/>
    </row>
    <row r="135" spans="1:37" ht="12.5" x14ac:dyDescent="0.25">
      <c r="A135" s="7"/>
      <c r="B135" s="11"/>
      <c r="C135" s="11" t="s">
        <v>20</v>
      </c>
      <c r="D135" s="61">
        <v>178781</v>
      </c>
      <c r="E135" s="62">
        <v>396</v>
      </c>
      <c r="F135" s="62">
        <v>14798</v>
      </c>
      <c r="G135" s="63">
        <f t="shared" si="140"/>
        <v>193975</v>
      </c>
      <c r="H135" s="64">
        <v>711701</v>
      </c>
      <c r="I135" s="62">
        <v>18887</v>
      </c>
      <c r="J135" s="62">
        <v>283803</v>
      </c>
      <c r="K135" s="63">
        <f t="shared" si="141"/>
        <v>1014391</v>
      </c>
      <c r="L135" s="62">
        <v>17424187</v>
      </c>
      <c r="M135" s="62">
        <v>567642</v>
      </c>
      <c r="N135" s="62">
        <v>403552</v>
      </c>
      <c r="O135" s="63">
        <f t="shared" si="142"/>
        <v>18395381</v>
      </c>
      <c r="P135" s="64">
        <v>3141910</v>
      </c>
      <c r="Q135" s="62">
        <v>2095</v>
      </c>
      <c r="R135" s="62">
        <v>33</v>
      </c>
      <c r="S135" s="63">
        <f t="shared" ref="S135:S140" si="146">SUM(P135:R135)</f>
        <v>3144038</v>
      </c>
      <c r="T135" s="46">
        <f t="shared" ref="T135:T140" si="147">+G135+K135+O135+S135</f>
        <v>22747785</v>
      </c>
      <c r="U135" s="46">
        <f t="shared" ref="U135:U140" si="148">+K135+O135+S135</f>
        <v>22553810</v>
      </c>
      <c r="V135" s="24"/>
      <c r="W135" s="11"/>
      <c r="X135" s="11" t="s">
        <v>20</v>
      </c>
      <c r="Y135" s="72">
        <f t="shared" ref="Y135:Y139" si="149">+D135+H135+L135+P135</f>
        <v>21456579</v>
      </c>
      <c r="Z135" s="73">
        <f t="shared" ref="Z135:Z139" si="150">+E135+I135+M135+Q135</f>
        <v>589020</v>
      </c>
      <c r="AA135" s="74">
        <f t="shared" ref="AA135:AA139" si="151">+F135+J135+N135+R135</f>
        <v>702186</v>
      </c>
      <c r="AB135" s="67">
        <v>107.32442418593853</v>
      </c>
      <c r="AC135" s="80">
        <v>2.9462400475864077</v>
      </c>
      <c r="AD135" s="81">
        <v>3.5122890802595994</v>
      </c>
      <c r="AE135" s="62">
        <f t="shared" ref="AE135:AE139" si="152">+H135+L135+P135</f>
        <v>21277798</v>
      </c>
      <c r="AF135" s="62">
        <f t="shared" ref="AF135:AF139" si="153">+I135+M135+Q135</f>
        <v>588624</v>
      </c>
      <c r="AG135" s="62">
        <f t="shared" ref="AG135:AG139" si="154">+J135+N135+R135</f>
        <v>687388</v>
      </c>
      <c r="AH135" s="67">
        <v>106.4301731555023</v>
      </c>
      <c r="AI135" s="80">
        <v>2.9442592811288266</v>
      </c>
      <c r="AJ135" s="81">
        <v>3.4382704387462657</v>
      </c>
      <c r="AK135" s="107"/>
    </row>
    <row r="136" spans="1:37" ht="12.5" x14ac:dyDescent="0.25">
      <c r="A136" s="7"/>
      <c r="B136" s="11"/>
      <c r="C136" s="11" t="s">
        <v>21</v>
      </c>
      <c r="D136" s="61">
        <v>173274</v>
      </c>
      <c r="E136" s="62">
        <v>393</v>
      </c>
      <c r="F136" s="62">
        <v>14560</v>
      </c>
      <c r="G136" s="63">
        <f t="shared" si="140"/>
        <v>188227</v>
      </c>
      <c r="H136" s="64">
        <v>689497</v>
      </c>
      <c r="I136" s="62">
        <v>20597</v>
      </c>
      <c r="J136" s="62">
        <v>296333</v>
      </c>
      <c r="K136" s="63">
        <f t="shared" si="141"/>
        <v>1006427</v>
      </c>
      <c r="L136" s="62">
        <v>17385900</v>
      </c>
      <c r="M136" s="62">
        <v>567381</v>
      </c>
      <c r="N136" s="62">
        <v>407542</v>
      </c>
      <c r="O136" s="63">
        <f t="shared" si="142"/>
        <v>18360823</v>
      </c>
      <c r="P136" s="64">
        <v>3283994</v>
      </c>
      <c r="Q136" s="62">
        <v>2287</v>
      </c>
      <c r="R136" s="62">
        <v>32</v>
      </c>
      <c r="S136" s="63">
        <f t="shared" si="146"/>
        <v>3286313</v>
      </c>
      <c r="T136" s="46">
        <f t="shared" si="147"/>
        <v>22841790</v>
      </c>
      <c r="U136" s="46">
        <f t="shared" si="148"/>
        <v>22653563</v>
      </c>
      <c r="V136" s="24"/>
      <c r="W136" s="11"/>
      <c r="X136" s="11" t="s">
        <v>21</v>
      </c>
      <c r="Y136" s="72">
        <f t="shared" si="149"/>
        <v>21532665</v>
      </c>
      <c r="Z136" s="73">
        <f t="shared" si="150"/>
        <v>590658</v>
      </c>
      <c r="AA136" s="74">
        <f t="shared" si="151"/>
        <v>718467</v>
      </c>
      <c r="AB136" s="67">
        <v>107.64869374837448</v>
      </c>
      <c r="AC136" s="80">
        <v>2.9528886532172112</v>
      </c>
      <c r="AD136" s="81">
        <v>3.5918468081546511</v>
      </c>
      <c r="AE136" s="62">
        <f t="shared" si="152"/>
        <v>21359391</v>
      </c>
      <c r="AF136" s="62">
        <f t="shared" si="153"/>
        <v>590265</v>
      </c>
      <c r="AG136" s="62">
        <f t="shared" si="154"/>
        <v>703907</v>
      </c>
      <c r="AH136" s="67">
        <v>106.78244148649442</v>
      </c>
      <c r="AI136" s="80">
        <v>2.950923920257166</v>
      </c>
      <c r="AJ136" s="81">
        <v>3.5190567015433083</v>
      </c>
      <c r="AK136" s="107"/>
    </row>
    <row r="137" spans="1:37" ht="12.5" x14ac:dyDescent="0.25">
      <c r="A137" s="7"/>
      <c r="B137" s="11"/>
      <c r="C137" s="11" t="s">
        <v>22</v>
      </c>
      <c r="D137" s="61">
        <v>170382</v>
      </c>
      <c r="E137" s="62">
        <v>384</v>
      </c>
      <c r="F137" s="62">
        <v>14507</v>
      </c>
      <c r="G137" s="63">
        <f t="shared" si="140"/>
        <v>185273</v>
      </c>
      <c r="H137" s="64">
        <v>687483</v>
      </c>
      <c r="I137" s="62">
        <v>20902</v>
      </c>
      <c r="J137" s="62">
        <v>279682</v>
      </c>
      <c r="K137" s="63">
        <f t="shared" si="141"/>
        <v>988067</v>
      </c>
      <c r="L137" s="62">
        <v>17186273</v>
      </c>
      <c r="M137" s="62">
        <v>550145</v>
      </c>
      <c r="N137" s="62">
        <v>405951</v>
      </c>
      <c r="O137" s="63">
        <f t="shared" si="142"/>
        <v>18142369</v>
      </c>
      <c r="P137" s="64">
        <v>3437473</v>
      </c>
      <c r="Q137" s="62">
        <v>2298</v>
      </c>
      <c r="R137" s="62">
        <v>43</v>
      </c>
      <c r="S137" s="63">
        <f t="shared" si="146"/>
        <v>3439814</v>
      </c>
      <c r="T137" s="46">
        <f t="shared" si="147"/>
        <v>22755523</v>
      </c>
      <c r="U137" s="46">
        <f t="shared" si="148"/>
        <v>22570250</v>
      </c>
      <c r="V137" s="24"/>
      <c r="W137" s="11"/>
      <c r="X137" s="11" t="s">
        <v>22</v>
      </c>
      <c r="Y137" s="72">
        <f t="shared" si="149"/>
        <v>21481611</v>
      </c>
      <c r="Z137" s="73">
        <f t="shared" si="150"/>
        <v>573729</v>
      </c>
      <c r="AA137" s="74">
        <f t="shared" si="151"/>
        <v>700183</v>
      </c>
      <c r="AB137" s="67">
        <v>107.33734294742175</v>
      </c>
      <c r="AC137" s="80">
        <v>2.8667564286440776</v>
      </c>
      <c r="AD137" s="81">
        <v>3.4986101739275792</v>
      </c>
      <c r="AE137" s="62">
        <f t="shared" si="152"/>
        <v>21311229</v>
      </c>
      <c r="AF137" s="62">
        <f t="shared" si="153"/>
        <v>573345</v>
      </c>
      <c r="AG137" s="62">
        <f t="shared" si="154"/>
        <v>685676</v>
      </c>
      <c r="AH137" s="67">
        <v>106.48599380204956</v>
      </c>
      <c r="AI137" s="80">
        <v>2.8648376926753549</v>
      </c>
      <c r="AJ137" s="81">
        <v>3.4261229273175253</v>
      </c>
      <c r="AK137" s="107"/>
    </row>
    <row r="138" spans="1:37" ht="13" thickBot="1" x14ac:dyDescent="0.3">
      <c r="A138" s="7"/>
      <c r="B138" s="15"/>
      <c r="C138" s="15" t="s">
        <v>23</v>
      </c>
      <c r="D138" s="53">
        <v>168500</v>
      </c>
      <c r="E138" s="54">
        <v>331</v>
      </c>
      <c r="F138" s="54">
        <v>14423</v>
      </c>
      <c r="G138" s="55">
        <f t="shared" si="140"/>
        <v>183254</v>
      </c>
      <c r="H138" s="56">
        <v>563529</v>
      </c>
      <c r="I138" s="54">
        <v>19772</v>
      </c>
      <c r="J138" s="54">
        <v>267409</v>
      </c>
      <c r="K138" s="55">
        <f t="shared" si="141"/>
        <v>850710</v>
      </c>
      <c r="L138" s="54">
        <v>16821466</v>
      </c>
      <c r="M138" s="54">
        <v>532453</v>
      </c>
      <c r="N138" s="54">
        <v>424062</v>
      </c>
      <c r="O138" s="55">
        <f t="shared" si="142"/>
        <v>17777981</v>
      </c>
      <c r="P138" s="56">
        <v>3841667</v>
      </c>
      <c r="Q138" s="54">
        <v>3010</v>
      </c>
      <c r="R138" s="54">
        <v>22</v>
      </c>
      <c r="S138" s="55">
        <f t="shared" si="146"/>
        <v>3844699</v>
      </c>
      <c r="T138" s="43">
        <f t="shared" si="147"/>
        <v>22656644</v>
      </c>
      <c r="U138" s="43">
        <f t="shared" si="148"/>
        <v>22473390</v>
      </c>
      <c r="V138" s="24"/>
      <c r="W138" s="15"/>
      <c r="X138" s="15" t="s">
        <v>23</v>
      </c>
      <c r="Y138" s="75">
        <f t="shared" si="149"/>
        <v>21395162</v>
      </c>
      <c r="Z138" s="76">
        <f t="shared" si="150"/>
        <v>555566</v>
      </c>
      <c r="AA138" s="77">
        <f t="shared" si="151"/>
        <v>705916</v>
      </c>
      <c r="AB138" s="68">
        <v>106.84955122779148</v>
      </c>
      <c r="AC138" s="82">
        <v>2.7745514512775928</v>
      </c>
      <c r="AD138" s="83">
        <v>3.5254141943172783</v>
      </c>
      <c r="AE138" s="54">
        <f t="shared" si="152"/>
        <v>21226662</v>
      </c>
      <c r="AF138" s="54">
        <f t="shared" si="153"/>
        <v>555235</v>
      </c>
      <c r="AG138" s="54">
        <f t="shared" si="154"/>
        <v>691493</v>
      </c>
      <c r="AH138" s="68">
        <v>106.00804559292493</v>
      </c>
      <c r="AI138" s="82">
        <v>2.7728984046001992</v>
      </c>
      <c r="AJ138" s="83">
        <v>3.4533843084319349</v>
      </c>
      <c r="AK138" s="107"/>
    </row>
    <row r="139" spans="1:37" ht="12.5" x14ac:dyDescent="0.25">
      <c r="A139" s="7"/>
      <c r="B139" s="8">
        <v>2024</v>
      </c>
      <c r="C139" s="8" t="s">
        <v>12</v>
      </c>
      <c r="D139" s="57">
        <v>169505</v>
      </c>
      <c r="E139" s="58">
        <v>329</v>
      </c>
      <c r="F139" s="58">
        <v>13833</v>
      </c>
      <c r="G139" s="59">
        <f t="shared" si="140"/>
        <v>183667</v>
      </c>
      <c r="H139" s="60">
        <v>670881</v>
      </c>
      <c r="I139" s="58">
        <v>15799</v>
      </c>
      <c r="J139" s="58">
        <v>263699</v>
      </c>
      <c r="K139" s="59">
        <f t="shared" si="141"/>
        <v>950379</v>
      </c>
      <c r="L139" s="58">
        <v>16794331</v>
      </c>
      <c r="M139" s="58">
        <v>520191</v>
      </c>
      <c r="N139" s="58">
        <v>416256</v>
      </c>
      <c r="O139" s="59">
        <f t="shared" si="142"/>
        <v>17730778</v>
      </c>
      <c r="P139" s="60">
        <v>3934147</v>
      </c>
      <c r="Q139" s="58">
        <v>2570</v>
      </c>
      <c r="R139" s="58">
        <v>27</v>
      </c>
      <c r="S139" s="59">
        <f t="shared" si="146"/>
        <v>3936744</v>
      </c>
      <c r="T139" s="49">
        <f t="shared" si="147"/>
        <v>22801568</v>
      </c>
      <c r="U139" s="49">
        <f t="shared" si="148"/>
        <v>22617901</v>
      </c>
      <c r="V139" s="24"/>
      <c r="W139" s="8">
        <v>2024</v>
      </c>
      <c r="X139" s="8" t="s">
        <v>12</v>
      </c>
      <c r="Y139" s="69">
        <f t="shared" si="149"/>
        <v>21568864</v>
      </c>
      <c r="Z139" s="70">
        <f t="shared" si="150"/>
        <v>538889</v>
      </c>
      <c r="AA139" s="71">
        <f t="shared" si="151"/>
        <v>693815</v>
      </c>
      <c r="AB139" s="66">
        <v>107.66081035440389</v>
      </c>
      <c r="AC139" s="78">
        <v>2.6898600886478934</v>
      </c>
      <c r="AD139" s="79">
        <v>3.4631719656649849</v>
      </c>
      <c r="AE139" s="58">
        <f t="shared" si="152"/>
        <v>21399359</v>
      </c>
      <c r="AF139" s="58">
        <f t="shared" si="153"/>
        <v>538560</v>
      </c>
      <c r="AG139" s="58">
        <f t="shared" si="154"/>
        <v>679982</v>
      </c>
      <c r="AH139" s="66">
        <v>106.81472751670213</v>
      </c>
      <c r="AI139" s="78">
        <v>2.6882178878065974</v>
      </c>
      <c r="AJ139" s="79">
        <v>3.394124657951771</v>
      </c>
      <c r="AK139" s="107"/>
    </row>
    <row r="140" spans="1:37" ht="12.5" x14ac:dyDescent="0.25">
      <c r="A140" s="7"/>
      <c r="B140" s="11"/>
      <c r="C140" s="11" t="s">
        <v>13</v>
      </c>
      <c r="D140" s="61">
        <v>167250</v>
      </c>
      <c r="E140" s="62">
        <v>285</v>
      </c>
      <c r="F140" s="62">
        <v>12278</v>
      </c>
      <c r="G140" s="63">
        <f t="shared" ref="G140" si="155">SUM(D140:F140)</f>
        <v>179813</v>
      </c>
      <c r="H140" s="64">
        <v>632044</v>
      </c>
      <c r="I140" s="62">
        <v>14954</v>
      </c>
      <c r="J140" s="62">
        <v>249766</v>
      </c>
      <c r="K140" s="63">
        <f t="shared" ref="K140" si="156">SUM(H140:J140)</f>
        <v>896764</v>
      </c>
      <c r="L140" s="62">
        <v>16699551</v>
      </c>
      <c r="M140" s="62">
        <v>518877</v>
      </c>
      <c r="N140" s="62">
        <v>425003</v>
      </c>
      <c r="O140" s="63">
        <f t="shared" ref="O140" si="157">SUM(L140:N140)</f>
        <v>17643431</v>
      </c>
      <c r="P140" s="64">
        <v>4071901</v>
      </c>
      <c r="Q140" s="62">
        <v>2772</v>
      </c>
      <c r="R140" s="62">
        <v>31</v>
      </c>
      <c r="S140" s="63">
        <f t="shared" si="146"/>
        <v>4074704</v>
      </c>
      <c r="T140" s="46">
        <f t="shared" si="147"/>
        <v>22794712</v>
      </c>
      <c r="U140" s="46">
        <f t="shared" si="148"/>
        <v>22614899</v>
      </c>
      <c r="V140" s="24"/>
      <c r="W140" s="11"/>
      <c r="X140" s="11" t="s">
        <v>13</v>
      </c>
      <c r="Y140" s="72">
        <f t="shared" ref="Y140:Y147" si="158">+D140+H140+L140+P140</f>
        <v>21570746</v>
      </c>
      <c r="Z140" s="73">
        <f t="shared" ref="Z140:Z147" si="159">+E140+I140+M140+Q140</f>
        <v>536888</v>
      </c>
      <c r="AA140" s="74">
        <f t="shared" ref="AA140:AA147" si="160">+F140+J140+N140+R140</f>
        <v>687078</v>
      </c>
      <c r="AB140" s="67">
        <v>107.61403229802639</v>
      </c>
      <c r="AC140" s="80">
        <v>2.6784740116277295</v>
      </c>
      <c r="AD140" s="81">
        <v>3.4277550754741344</v>
      </c>
      <c r="AE140" s="62">
        <f t="shared" ref="AE140:AE147" si="161">+H140+L140+P140</f>
        <v>21403496</v>
      </c>
      <c r="AF140" s="62">
        <f t="shared" ref="AF140:AF147" si="162">+I140+M140+Q140</f>
        <v>536603</v>
      </c>
      <c r="AG140" s="62">
        <f t="shared" ref="AG140:AG147" si="163">+J140+N140+R140</f>
        <v>674800</v>
      </c>
      <c r="AH140" s="67">
        <v>106.77964080772537</v>
      </c>
      <c r="AI140" s="80">
        <v>2.6770521785949293</v>
      </c>
      <c r="AJ140" s="81">
        <v>3.3665015106435452</v>
      </c>
      <c r="AK140" s="107"/>
    </row>
    <row r="141" spans="1:37" ht="12.5" x14ac:dyDescent="0.25">
      <c r="A141" s="7"/>
      <c r="B141" s="11"/>
      <c r="C141" s="11" t="s">
        <v>14</v>
      </c>
      <c r="D141" s="61">
        <v>161059</v>
      </c>
      <c r="E141" s="62">
        <v>285</v>
      </c>
      <c r="F141" s="62">
        <v>11389</v>
      </c>
      <c r="G141" s="63">
        <f t="shared" ref="G141:G147" si="164">SUM(D141:F141)</f>
        <v>172733</v>
      </c>
      <c r="H141" s="64">
        <v>621034</v>
      </c>
      <c r="I141" s="62">
        <v>11264</v>
      </c>
      <c r="J141" s="62">
        <v>278593</v>
      </c>
      <c r="K141" s="63">
        <f t="shared" ref="K141:K147" si="165">SUM(H141:J141)</f>
        <v>910891</v>
      </c>
      <c r="L141" s="62">
        <v>16710179</v>
      </c>
      <c r="M141" s="62">
        <v>490914</v>
      </c>
      <c r="N141" s="62">
        <v>432996</v>
      </c>
      <c r="O141" s="63">
        <f t="shared" ref="O141:O147" si="166">SUM(L141:N141)</f>
        <v>17634089</v>
      </c>
      <c r="P141" s="64">
        <v>4247945</v>
      </c>
      <c r="Q141" s="62">
        <v>3178</v>
      </c>
      <c r="R141" s="62">
        <v>33</v>
      </c>
      <c r="S141" s="63">
        <f t="shared" ref="S141" si="167">SUM(P141:R141)</f>
        <v>4251156</v>
      </c>
      <c r="T141" s="46">
        <f t="shared" ref="T141:T147" si="168">+G141+K141+O141+S141</f>
        <v>22968869</v>
      </c>
      <c r="U141" s="46">
        <f t="shared" ref="U141:U147" si="169">+K141+O141+S141</f>
        <v>22796136</v>
      </c>
      <c r="V141" s="24"/>
      <c r="W141" s="11"/>
      <c r="X141" s="11" t="s">
        <v>14</v>
      </c>
      <c r="Y141" s="72">
        <f t="shared" si="158"/>
        <v>21740217</v>
      </c>
      <c r="Z141" s="73">
        <f t="shared" si="159"/>
        <v>505641</v>
      </c>
      <c r="AA141" s="74">
        <f t="shared" si="160"/>
        <v>723011</v>
      </c>
      <c r="AB141" s="67">
        <v>108.40294978734717</v>
      </c>
      <c r="AC141" s="80">
        <v>2.5212708747766412</v>
      </c>
      <c r="AD141" s="81">
        <v>3.605139963814513</v>
      </c>
      <c r="AE141" s="62">
        <f t="shared" si="161"/>
        <v>21579158</v>
      </c>
      <c r="AF141" s="62">
        <f t="shared" si="162"/>
        <v>505356</v>
      </c>
      <c r="AG141" s="62">
        <f t="shared" si="163"/>
        <v>711622</v>
      </c>
      <c r="AH141" s="67">
        <v>107.5998634754764</v>
      </c>
      <c r="AI141" s="80">
        <v>2.5198497831339317</v>
      </c>
      <c r="AJ141" s="81">
        <v>3.5483511472572498</v>
      </c>
      <c r="AK141" s="107"/>
    </row>
    <row r="142" spans="1:37" ht="12.5" x14ac:dyDescent="0.25">
      <c r="A142" s="7"/>
      <c r="B142" s="11"/>
      <c r="C142" s="11" t="s">
        <v>15</v>
      </c>
      <c r="D142" s="61">
        <v>153918</v>
      </c>
      <c r="E142" s="62">
        <v>285</v>
      </c>
      <c r="F142" s="62">
        <v>10764</v>
      </c>
      <c r="G142" s="63">
        <f t="shared" si="164"/>
        <v>164967</v>
      </c>
      <c r="H142" s="64">
        <v>607233</v>
      </c>
      <c r="I142" s="62">
        <v>12689</v>
      </c>
      <c r="J142" s="62">
        <v>281488</v>
      </c>
      <c r="K142" s="63">
        <f t="shared" si="165"/>
        <v>901410</v>
      </c>
      <c r="L142" s="62">
        <v>16429840</v>
      </c>
      <c r="M142" s="62">
        <v>498256</v>
      </c>
      <c r="N142" s="62">
        <v>437726</v>
      </c>
      <c r="O142" s="63">
        <f t="shared" si="166"/>
        <v>17365822</v>
      </c>
      <c r="P142" s="64">
        <v>4454876</v>
      </c>
      <c r="Q142" s="62">
        <v>3298</v>
      </c>
      <c r="R142" s="62">
        <v>30</v>
      </c>
      <c r="S142" s="63">
        <f t="shared" ref="S142:S147" si="170">SUM(P142:R142)</f>
        <v>4458204</v>
      </c>
      <c r="T142" s="46">
        <f t="shared" si="168"/>
        <v>22890403</v>
      </c>
      <c r="U142" s="46">
        <f t="shared" si="169"/>
        <v>22725436</v>
      </c>
      <c r="V142" s="24"/>
      <c r="W142" s="11"/>
      <c r="X142" s="11" t="s">
        <v>15</v>
      </c>
      <c r="Y142" s="72">
        <f t="shared" si="158"/>
        <v>21645867</v>
      </c>
      <c r="Z142" s="73">
        <f t="shared" si="159"/>
        <v>514528</v>
      </c>
      <c r="AA142" s="74">
        <f t="shared" si="160"/>
        <v>730008</v>
      </c>
      <c r="AB142" s="67">
        <v>107.87624346956221</v>
      </c>
      <c r="AC142" s="80">
        <v>2.5642469206665135</v>
      </c>
      <c r="AD142" s="81">
        <v>3.6381319696147152</v>
      </c>
      <c r="AE142" s="62">
        <f t="shared" si="161"/>
        <v>21491949</v>
      </c>
      <c r="AF142" s="62">
        <f t="shared" si="162"/>
        <v>514243</v>
      </c>
      <c r="AG142" s="62">
        <f t="shared" si="163"/>
        <v>719244</v>
      </c>
      <c r="AH142" s="67">
        <v>107.10916420947306</v>
      </c>
      <c r="AI142" s="80">
        <v>2.5628265696411274</v>
      </c>
      <c r="AJ142" s="81">
        <v>3.5844875540453889</v>
      </c>
      <c r="AK142" s="107"/>
    </row>
    <row r="143" spans="1:37" ht="12.5" x14ac:dyDescent="0.25">
      <c r="A143" s="7"/>
      <c r="B143" s="11"/>
      <c r="C143" s="11" t="s">
        <v>16</v>
      </c>
      <c r="D143" s="61">
        <v>151405</v>
      </c>
      <c r="E143" s="62">
        <v>266</v>
      </c>
      <c r="F143" s="62">
        <v>10163</v>
      </c>
      <c r="G143" s="63">
        <f t="shared" si="164"/>
        <v>161834</v>
      </c>
      <c r="H143" s="64">
        <v>597113</v>
      </c>
      <c r="I143" s="62">
        <v>10328</v>
      </c>
      <c r="J143" s="62">
        <v>274982</v>
      </c>
      <c r="K143" s="63">
        <f t="shared" si="165"/>
        <v>882423</v>
      </c>
      <c r="L143" s="62">
        <v>16152441</v>
      </c>
      <c r="M143" s="62">
        <v>509920</v>
      </c>
      <c r="N143" s="62">
        <v>405426</v>
      </c>
      <c r="O143" s="63">
        <f t="shared" si="166"/>
        <v>17067787</v>
      </c>
      <c r="P143" s="64">
        <v>4659866</v>
      </c>
      <c r="Q143" s="62">
        <v>3510</v>
      </c>
      <c r="R143" s="62">
        <v>31</v>
      </c>
      <c r="S143" s="63">
        <f t="shared" si="170"/>
        <v>4663407</v>
      </c>
      <c r="T143" s="46">
        <f t="shared" si="168"/>
        <v>22775451</v>
      </c>
      <c r="U143" s="46">
        <f t="shared" si="169"/>
        <v>22613617</v>
      </c>
      <c r="V143" s="24"/>
      <c r="W143" s="11"/>
      <c r="X143" s="11" t="s">
        <v>16</v>
      </c>
      <c r="Y143" s="72">
        <f t="shared" si="158"/>
        <v>21560825</v>
      </c>
      <c r="Z143" s="73">
        <f t="shared" si="159"/>
        <v>524024</v>
      </c>
      <c r="AA143" s="74">
        <f t="shared" si="160"/>
        <v>690602</v>
      </c>
      <c r="AB143" s="67">
        <v>107.39644986624839</v>
      </c>
      <c r="AC143" s="80">
        <v>2.6102116799663717</v>
      </c>
      <c r="AD143" s="81">
        <v>3.4399519995422656</v>
      </c>
      <c r="AE143" s="62">
        <f t="shared" si="161"/>
        <v>21409420</v>
      </c>
      <c r="AF143" s="62">
        <f t="shared" si="162"/>
        <v>523758</v>
      </c>
      <c r="AG143" s="62">
        <f t="shared" si="163"/>
        <v>680439</v>
      </c>
      <c r="AH143" s="67">
        <v>106.64228765343884</v>
      </c>
      <c r="AI143" s="80">
        <v>2.6088867095320576</v>
      </c>
      <c r="AJ143" s="81">
        <v>3.3893291629861189</v>
      </c>
      <c r="AK143" s="107"/>
    </row>
    <row r="144" spans="1:37" ht="12.5" x14ac:dyDescent="0.25">
      <c r="A144" s="7"/>
      <c r="B144" s="11"/>
      <c r="C144" s="11" t="s">
        <v>17</v>
      </c>
      <c r="D144" s="61">
        <v>145753</v>
      </c>
      <c r="E144" s="62">
        <v>240</v>
      </c>
      <c r="F144" s="62">
        <v>9532</v>
      </c>
      <c r="G144" s="63">
        <f t="shared" si="164"/>
        <v>155525</v>
      </c>
      <c r="H144" s="64">
        <v>598087</v>
      </c>
      <c r="I144" s="62">
        <v>9722</v>
      </c>
      <c r="J144" s="62">
        <v>268262</v>
      </c>
      <c r="K144" s="63">
        <f t="shared" si="165"/>
        <v>876071</v>
      </c>
      <c r="L144" s="62">
        <v>16040549</v>
      </c>
      <c r="M144" s="62">
        <v>519208</v>
      </c>
      <c r="N144" s="62">
        <v>371665</v>
      </c>
      <c r="O144" s="63">
        <f t="shared" si="166"/>
        <v>16931422</v>
      </c>
      <c r="P144" s="64">
        <v>4830899</v>
      </c>
      <c r="Q144" s="62">
        <v>3629</v>
      </c>
      <c r="R144" s="62">
        <v>37</v>
      </c>
      <c r="S144" s="63">
        <f t="shared" si="170"/>
        <v>4834565</v>
      </c>
      <c r="T144" s="46">
        <f t="shared" si="168"/>
        <v>22797583</v>
      </c>
      <c r="U144" s="46">
        <f t="shared" si="169"/>
        <v>22642058</v>
      </c>
      <c r="V144" s="24"/>
      <c r="W144" s="11"/>
      <c r="X144" s="11" t="s">
        <v>17</v>
      </c>
      <c r="Y144" s="72">
        <f t="shared" si="158"/>
        <v>21615288</v>
      </c>
      <c r="Z144" s="73">
        <f t="shared" si="159"/>
        <v>532799</v>
      </c>
      <c r="AA144" s="74">
        <f t="shared" si="160"/>
        <v>649496</v>
      </c>
      <c r="AB144" s="67">
        <v>107.6116812902594</v>
      </c>
      <c r="AC144" s="80">
        <v>2.6525390815874821</v>
      </c>
      <c r="AD144" s="81">
        <v>3.233514934027172</v>
      </c>
      <c r="AE144" s="62">
        <f t="shared" si="161"/>
        <v>21469535</v>
      </c>
      <c r="AF144" s="62">
        <f t="shared" si="162"/>
        <v>532559</v>
      </c>
      <c r="AG144" s="62">
        <f t="shared" si="163"/>
        <v>639964</v>
      </c>
      <c r="AH144" s="67">
        <v>106.88605018217058</v>
      </c>
      <c r="AI144" s="80">
        <v>2.6513442419207767</v>
      </c>
      <c r="AJ144" s="81">
        <v>3.1860598852645206</v>
      </c>
      <c r="AK144" s="107"/>
    </row>
    <row r="145" spans="1:37" ht="12.5" x14ac:dyDescent="0.25">
      <c r="A145" s="7"/>
      <c r="B145" s="11"/>
      <c r="C145" s="11" t="s">
        <v>18</v>
      </c>
      <c r="D145" s="61">
        <v>139803</v>
      </c>
      <c r="E145" s="62">
        <v>254</v>
      </c>
      <c r="F145" s="62">
        <v>8927</v>
      </c>
      <c r="G145" s="63">
        <f t="shared" si="164"/>
        <v>148984</v>
      </c>
      <c r="H145" s="64">
        <v>590186</v>
      </c>
      <c r="I145" s="62">
        <v>9809</v>
      </c>
      <c r="J145" s="62">
        <v>274024</v>
      </c>
      <c r="K145" s="63">
        <f t="shared" si="165"/>
        <v>874019</v>
      </c>
      <c r="L145" s="62">
        <v>15971475</v>
      </c>
      <c r="M145" s="62">
        <v>530072</v>
      </c>
      <c r="N145" s="62">
        <v>335751</v>
      </c>
      <c r="O145" s="63">
        <f t="shared" si="166"/>
        <v>16837298</v>
      </c>
      <c r="P145" s="64">
        <v>5019365</v>
      </c>
      <c r="Q145" s="62">
        <v>3884</v>
      </c>
      <c r="R145" s="62">
        <v>79</v>
      </c>
      <c r="S145" s="63">
        <f t="shared" si="170"/>
        <v>5023328</v>
      </c>
      <c r="T145" s="46">
        <f t="shared" si="168"/>
        <v>22883629</v>
      </c>
      <c r="U145" s="46">
        <f t="shared" si="169"/>
        <v>22734645</v>
      </c>
      <c r="V145" s="24"/>
      <c r="W145" s="11"/>
      <c r="X145" s="11" t="s">
        <v>18</v>
      </c>
      <c r="Y145" s="72">
        <f t="shared" si="158"/>
        <v>21720829</v>
      </c>
      <c r="Z145" s="73">
        <f t="shared" si="159"/>
        <v>544019</v>
      </c>
      <c r="AA145" s="74">
        <f t="shared" si="160"/>
        <v>618781</v>
      </c>
      <c r="AB145" s="67">
        <v>108.08304959712967</v>
      </c>
      <c r="AC145" s="80">
        <v>2.7070436657266117</v>
      </c>
      <c r="AD145" s="81">
        <v>3.07906008158167</v>
      </c>
      <c r="AE145" s="62">
        <f t="shared" si="161"/>
        <v>21581026</v>
      </c>
      <c r="AF145" s="62">
        <f t="shared" si="162"/>
        <v>543765</v>
      </c>
      <c r="AG145" s="62">
        <f t="shared" si="163"/>
        <v>609854</v>
      </c>
      <c r="AH145" s="67">
        <v>107.38738855293899</v>
      </c>
      <c r="AI145" s="80">
        <v>2.7057797593353006</v>
      </c>
      <c r="AJ145" s="81">
        <v>3.034639245537448</v>
      </c>
      <c r="AK145" s="107"/>
    </row>
    <row r="146" spans="1:37" ht="12.5" x14ac:dyDescent="0.25">
      <c r="A146" s="7"/>
      <c r="B146" s="11"/>
      <c r="C146" s="11" t="s">
        <v>19</v>
      </c>
      <c r="D146" s="61">
        <v>127614</v>
      </c>
      <c r="E146" s="62">
        <v>224</v>
      </c>
      <c r="F146" s="62">
        <v>6447</v>
      </c>
      <c r="G146" s="63">
        <f t="shared" si="164"/>
        <v>134285</v>
      </c>
      <c r="H146" s="64">
        <v>575586</v>
      </c>
      <c r="I146" s="62">
        <v>9759</v>
      </c>
      <c r="J146" s="62">
        <v>275410</v>
      </c>
      <c r="K146" s="63">
        <f t="shared" si="165"/>
        <v>860755</v>
      </c>
      <c r="L146" s="62">
        <v>15974934</v>
      </c>
      <c r="M146" s="62">
        <v>553564</v>
      </c>
      <c r="N146" s="62">
        <v>351927</v>
      </c>
      <c r="O146" s="63">
        <f t="shared" si="166"/>
        <v>16880425</v>
      </c>
      <c r="P146" s="64">
        <v>5226532</v>
      </c>
      <c r="Q146" s="62">
        <v>4232</v>
      </c>
      <c r="R146" s="62">
        <v>71</v>
      </c>
      <c r="S146" s="63">
        <f t="shared" si="170"/>
        <v>5230835</v>
      </c>
      <c r="T146" s="46">
        <f t="shared" si="168"/>
        <v>23106300</v>
      </c>
      <c r="U146" s="46">
        <f t="shared" si="169"/>
        <v>22972015</v>
      </c>
      <c r="V146" s="24"/>
      <c r="W146" s="11"/>
      <c r="X146" s="11" t="s">
        <v>19</v>
      </c>
      <c r="Y146" s="72">
        <f t="shared" si="158"/>
        <v>21904666</v>
      </c>
      <c r="Z146" s="73">
        <f t="shared" si="159"/>
        <v>567779</v>
      </c>
      <c r="AA146" s="74">
        <f t="shared" si="160"/>
        <v>633855</v>
      </c>
      <c r="AB146" s="67">
        <v>108.943353714995</v>
      </c>
      <c r="AC146" s="80">
        <v>2.8238617484031097</v>
      </c>
      <c r="AD146" s="81">
        <v>3.1524922347146567</v>
      </c>
      <c r="AE146" s="62">
        <f t="shared" si="161"/>
        <v>21777052</v>
      </c>
      <c r="AF146" s="62">
        <f t="shared" si="162"/>
        <v>567555</v>
      </c>
      <c r="AG146" s="62">
        <f t="shared" si="163"/>
        <v>627408</v>
      </c>
      <c r="AH146" s="67">
        <v>108.30866258841104</v>
      </c>
      <c r="AI146" s="80">
        <v>2.8227476793169997</v>
      </c>
      <c r="AJ146" s="81">
        <v>3.1204279338300611</v>
      </c>
      <c r="AK146" s="107"/>
    </row>
    <row r="147" spans="1:37" ht="13" thickBot="1" x14ac:dyDescent="0.3">
      <c r="A147" s="7"/>
      <c r="B147" s="15"/>
      <c r="C147" s="15" t="s">
        <v>20</v>
      </c>
      <c r="D147" s="53">
        <v>123850</v>
      </c>
      <c r="E147" s="54">
        <v>178</v>
      </c>
      <c r="F147" s="54">
        <v>6757</v>
      </c>
      <c r="G147" s="55">
        <f t="shared" si="164"/>
        <v>130785</v>
      </c>
      <c r="H147" s="56">
        <v>558703</v>
      </c>
      <c r="I147" s="54">
        <v>9134</v>
      </c>
      <c r="J147" s="54">
        <v>280525</v>
      </c>
      <c r="K147" s="55">
        <f t="shared" si="165"/>
        <v>848362</v>
      </c>
      <c r="L147" s="54">
        <v>15671159</v>
      </c>
      <c r="M147" s="54">
        <v>548721</v>
      </c>
      <c r="N147" s="54">
        <v>413380</v>
      </c>
      <c r="O147" s="55">
        <f t="shared" si="166"/>
        <v>16633260</v>
      </c>
      <c r="P147" s="56">
        <v>5349451</v>
      </c>
      <c r="Q147" s="54">
        <v>4113</v>
      </c>
      <c r="R147" s="54">
        <v>55</v>
      </c>
      <c r="S147" s="55">
        <f t="shared" si="170"/>
        <v>5353619</v>
      </c>
      <c r="T147" s="43">
        <f t="shared" si="168"/>
        <v>22966026</v>
      </c>
      <c r="U147" s="43">
        <f t="shared" si="169"/>
        <v>22835241</v>
      </c>
      <c r="V147" s="24"/>
      <c r="W147" s="15"/>
      <c r="X147" s="15" t="s">
        <v>20</v>
      </c>
      <c r="Y147" s="75">
        <f t="shared" si="158"/>
        <v>21703163</v>
      </c>
      <c r="Z147" s="76">
        <f t="shared" si="159"/>
        <v>562146</v>
      </c>
      <c r="AA147" s="77">
        <f t="shared" si="160"/>
        <v>700717</v>
      </c>
      <c r="AB147" s="68">
        <v>107.88725843797727</v>
      </c>
      <c r="AC147" s="82">
        <v>2.7944493980842871</v>
      </c>
      <c r="AD147" s="83">
        <v>3.4832911714704493</v>
      </c>
      <c r="AE147" s="54">
        <f t="shared" si="161"/>
        <v>21579313</v>
      </c>
      <c r="AF147" s="54">
        <f t="shared" si="162"/>
        <v>561968</v>
      </c>
      <c r="AG147" s="54">
        <f t="shared" si="163"/>
        <v>693960</v>
      </c>
      <c r="AH147" s="68">
        <v>107.27159532207368</v>
      </c>
      <c r="AI147" s="82">
        <v>2.7935645532346234</v>
      </c>
      <c r="AJ147" s="83">
        <v>3.4497018644526007</v>
      </c>
      <c r="AK147" s="107"/>
    </row>
    <row r="148" spans="1:37" ht="13" thickBot="1" x14ac:dyDescent="0.3">
      <c r="A148" s="7"/>
      <c r="C148" s="34"/>
      <c r="D148" s="36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0"/>
      <c r="W148" s="20"/>
      <c r="X148" s="12"/>
      <c r="Y148" s="12"/>
      <c r="AA148" s="37"/>
    </row>
    <row r="149" spans="1:37" ht="13" thickBot="1" x14ac:dyDescent="0.3">
      <c r="A149" s="7"/>
      <c r="B149" s="110" t="str">
        <f>VAR</f>
        <v>VAR. SEP.23-SEP.24</v>
      </c>
      <c r="C149" s="89"/>
      <c r="D149" s="91">
        <f t="shared" ref="D149:U149" si="171">+D147/D135-1</f>
        <v>-0.30725300786996379</v>
      </c>
      <c r="E149" s="91">
        <f t="shared" si="171"/>
        <v>-0.5505050505050505</v>
      </c>
      <c r="F149" s="91">
        <f t="shared" si="171"/>
        <v>-0.54338424111366401</v>
      </c>
      <c r="G149" s="92">
        <f t="shared" si="171"/>
        <v>-0.32576362933367697</v>
      </c>
      <c r="H149" s="91">
        <f t="shared" si="171"/>
        <v>-0.21497510892917104</v>
      </c>
      <c r="I149" s="91">
        <f t="shared" si="171"/>
        <v>-0.51638693281092818</v>
      </c>
      <c r="J149" s="91">
        <f t="shared" si="171"/>
        <v>-1.1550265501069412E-2</v>
      </c>
      <c r="K149" s="92">
        <f t="shared" si="171"/>
        <v>-0.1636735736022894</v>
      </c>
      <c r="L149" s="91">
        <f t="shared" si="171"/>
        <v>-0.10060888350199637</v>
      </c>
      <c r="M149" s="91">
        <f t="shared" si="171"/>
        <v>-3.3332628663840902E-2</v>
      </c>
      <c r="N149" s="91">
        <f t="shared" si="171"/>
        <v>2.4353738799460789E-2</v>
      </c>
      <c r="O149" s="92">
        <f t="shared" si="171"/>
        <v>-9.5791492440412074E-2</v>
      </c>
      <c r="P149" s="102">
        <f t="shared" si="171"/>
        <v>0.70261115054218615</v>
      </c>
      <c r="Q149" s="91">
        <f t="shared" si="171"/>
        <v>0.96324582338902154</v>
      </c>
      <c r="R149" s="91">
        <f t="shared" si="171"/>
        <v>0.66666666666666674</v>
      </c>
      <c r="S149" s="92">
        <f t="shared" si="171"/>
        <v>0.70278444471727131</v>
      </c>
      <c r="T149" s="96">
        <f t="shared" si="171"/>
        <v>9.5939450808066873E-3</v>
      </c>
      <c r="U149" s="96">
        <f t="shared" si="171"/>
        <v>1.2478202130815186E-2</v>
      </c>
      <c r="V149" s="20"/>
      <c r="W149" s="110" t="str">
        <f>VAR</f>
        <v>VAR. SEP.23-SEP.24</v>
      </c>
      <c r="X149" s="89"/>
      <c r="Y149" s="102">
        <f>+Y147/Y135-1</f>
        <v>1.1492232755277554E-2</v>
      </c>
      <c r="Z149" s="91">
        <f>+Z147/Z135-1</f>
        <v>-4.5624936334929256E-2</v>
      </c>
      <c r="AA149" s="92">
        <f>+AA147/AA135-1</f>
        <v>-2.0920382918485636E-3</v>
      </c>
      <c r="AB149" s="102"/>
      <c r="AC149" s="91"/>
      <c r="AD149" s="92"/>
      <c r="AE149" s="102">
        <f>+AE147/AE135-1</f>
        <v>1.4170404287135341E-2</v>
      </c>
      <c r="AF149" s="91">
        <f>+AF147/AF135-1</f>
        <v>-4.52852754899562E-2</v>
      </c>
      <c r="AG149" s="92">
        <f>+AG147/AG135-1</f>
        <v>9.5608302734409012E-3</v>
      </c>
    </row>
    <row r="150" spans="1:37" ht="13.5" thickBot="1" x14ac:dyDescent="0.35">
      <c r="A150" s="7"/>
      <c r="B150" s="93" t="str">
        <f>"PART. EMP-TECN."&amp;RIGHT(VAR,6)</f>
        <v>PART. EMP-TECN.SEP.24</v>
      </c>
      <c r="C150" s="94"/>
      <c r="D150" s="91">
        <f>+D147/$G$147</f>
        <v>0.94697404136560004</v>
      </c>
      <c r="E150" s="91">
        <f t="shared" ref="E150:G150" si="172">+E147/$G$147</f>
        <v>1.3610123485109148E-3</v>
      </c>
      <c r="F150" s="91">
        <f t="shared" si="172"/>
        <v>5.1664946285889052E-2</v>
      </c>
      <c r="G150" s="92">
        <f t="shared" si="172"/>
        <v>1</v>
      </c>
      <c r="H150" s="91">
        <f>+H147/$K$147</f>
        <v>0.65856674391356518</v>
      </c>
      <c r="I150" s="91">
        <f t="shared" ref="I150:K150" si="173">+I147/$K$147</f>
        <v>1.0766630282827377E-2</v>
      </c>
      <c r="J150" s="91">
        <f t="shared" si="173"/>
        <v>0.33066662580360739</v>
      </c>
      <c r="K150" s="92">
        <f t="shared" si="173"/>
        <v>1</v>
      </c>
      <c r="L150" s="91">
        <f>+L147/$O$147</f>
        <v>0.94215800149820295</v>
      </c>
      <c r="M150" s="91">
        <f t="shared" ref="M150:O150" si="174">+M147/$O$147</f>
        <v>3.2989383921131515E-2</v>
      </c>
      <c r="N150" s="106">
        <f t="shared" si="174"/>
        <v>2.4852614580665486E-2</v>
      </c>
      <c r="O150" s="92">
        <f t="shared" si="174"/>
        <v>1</v>
      </c>
      <c r="P150" s="102">
        <f>P147/$S$147</f>
        <v>0.99922146122090494</v>
      </c>
      <c r="Q150" s="91">
        <f t="shared" ref="Q150:S150" si="175">Q147/$S$147</f>
        <v>7.682653547067881E-4</v>
      </c>
      <c r="R150" s="91">
        <f t="shared" si="175"/>
        <v>1.0273424388250267E-5</v>
      </c>
      <c r="S150" s="92">
        <f t="shared" si="175"/>
        <v>1</v>
      </c>
      <c r="T150" s="64"/>
      <c r="U150" s="62"/>
      <c r="V150" s="3"/>
      <c r="W150" s="93" t="str">
        <f>"PART. EMP-TECN."&amp;RIGHT(VAR,6)</f>
        <v>PART. EMP-TECN.SEP.24</v>
      </c>
      <c r="X150" s="101"/>
      <c r="Y150" s="103">
        <f>+Y147/$T$147</f>
        <v>0.94501168813446434</v>
      </c>
      <c r="Z150" s="104">
        <f t="shared" ref="Z150:AA150" si="176">+Z147/$T$147</f>
        <v>2.4477286579750453E-2</v>
      </c>
      <c r="AA150" s="105">
        <f t="shared" si="176"/>
        <v>3.0511025285785184E-2</v>
      </c>
      <c r="AB150" s="65"/>
      <c r="AC150" s="65"/>
      <c r="AD150" s="65"/>
      <c r="AE150" s="103">
        <f>+AE147/($K$147+$O$147+$S$147)</f>
        <v>0.94500044908656755</v>
      </c>
      <c r="AF150" s="104">
        <f t="shared" ref="AF150:AG150" si="177">+AF147/($K$147+$O$147+$S$147)</f>
        <v>2.4609681150288713E-2</v>
      </c>
      <c r="AG150" s="105">
        <f t="shared" si="177"/>
        <v>3.0389869763143729E-2</v>
      </c>
    </row>
    <row r="151" spans="1:37" ht="12.5" x14ac:dyDescent="0.25">
      <c r="A151" s="7"/>
      <c r="C151" s="34"/>
      <c r="D151" s="36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0"/>
      <c r="W151" s="20"/>
      <c r="X151" s="12"/>
      <c r="Y151" s="12"/>
      <c r="AE151" s="84"/>
      <c r="AF151" s="84"/>
      <c r="AG151" s="84"/>
    </row>
    <row r="152" spans="1:37" ht="12.5" x14ac:dyDescent="0.25">
      <c r="A152" s="7"/>
      <c r="B152" s="6" t="s">
        <v>1</v>
      </c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V152" s="20"/>
      <c r="W152" s="20"/>
      <c r="X152" s="12"/>
    </row>
    <row r="153" spans="1:37" ht="14.5" x14ac:dyDescent="0.35">
      <c r="D153" s="18"/>
      <c r="E153" s="18"/>
      <c r="F153" s="18"/>
      <c r="H153" s="19"/>
      <c r="I153" s="19"/>
      <c r="J153" s="19"/>
      <c r="T153" s="20"/>
      <c r="U153" s="20"/>
      <c r="V153" s="20"/>
      <c r="W153" s="20"/>
      <c r="X153" s="20"/>
      <c r="Y153" s="20"/>
    </row>
    <row r="154" spans="1:37" ht="12.5" x14ac:dyDescent="0.25">
      <c r="D154" s="21"/>
      <c r="T154" s="20"/>
      <c r="U154" s="20"/>
      <c r="V154" s="20"/>
      <c r="W154" s="20"/>
      <c r="X154" s="20"/>
      <c r="Y154" s="20"/>
    </row>
    <row r="155" spans="1:37" ht="12.5" x14ac:dyDescent="0.25">
      <c r="D155" s="21"/>
      <c r="T155" s="20"/>
      <c r="U155" s="20"/>
      <c r="V155" s="20"/>
      <c r="W155" s="20"/>
      <c r="X155" s="20"/>
      <c r="Y155" s="20"/>
    </row>
    <row r="156" spans="1:37" ht="12.5" x14ac:dyDescent="0.25">
      <c r="D156" s="21"/>
      <c r="T156" s="20"/>
      <c r="U156" s="20"/>
      <c r="V156" s="20"/>
      <c r="W156" s="20"/>
      <c r="X156" s="20"/>
      <c r="Y156" s="20"/>
    </row>
    <row r="157" spans="1:37" ht="12.5" x14ac:dyDescent="0.25">
      <c r="D157" s="21"/>
      <c r="T157" s="20"/>
      <c r="U157" s="20"/>
      <c r="V157" s="20"/>
      <c r="W157" s="20"/>
      <c r="X157" s="20"/>
      <c r="Y157" s="20"/>
    </row>
    <row r="158" spans="1:37" ht="12.5" x14ac:dyDescent="0.25">
      <c r="D158" s="21"/>
      <c r="T158" s="20"/>
      <c r="U158" s="20"/>
      <c r="V158" s="20"/>
      <c r="W158" s="20"/>
      <c r="X158" s="20"/>
      <c r="Y158" s="20"/>
    </row>
    <row r="159" spans="1:37" ht="12.5" x14ac:dyDescent="0.25">
      <c r="D159" s="21"/>
      <c r="T159" s="20"/>
      <c r="U159" s="20"/>
      <c r="V159" s="20"/>
      <c r="W159" s="20"/>
      <c r="X159" s="20"/>
      <c r="Y159" s="20"/>
    </row>
    <row r="160" spans="1:37" ht="12.5" x14ac:dyDescent="0.25">
      <c r="D160" s="21"/>
      <c r="T160" s="20"/>
      <c r="U160" s="20"/>
      <c r="V160" s="20"/>
      <c r="W160" s="20"/>
      <c r="X160" s="20"/>
      <c r="Y160" s="20"/>
    </row>
    <row r="161" spans="4:25" ht="12.5" x14ac:dyDescent="0.25">
      <c r="D161" s="21"/>
      <c r="T161" s="20"/>
      <c r="U161" s="20"/>
      <c r="V161" s="20"/>
      <c r="W161" s="20"/>
      <c r="X161" s="20"/>
      <c r="Y161" s="20"/>
    </row>
    <row r="162" spans="4:25" ht="12.5" x14ac:dyDescent="0.25"/>
    <row r="163" spans="4:25" ht="12.5" x14ac:dyDescent="0.25"/>
    <row r="164" spans="4:25" ht="12.5" x14ac:dyDescent="0.25"/>
    <row r="165" spans="4:25" ht="12.5" x14ac:dyDescent="0.25"/>
    <row r="166" spans="4:25" ht="12.5" x14ac:dyDescent="0.25"/>
    <row r="167" spans="4:25" ht="12.5" x14ac:dyDescent="0.25"/>
    <row r="168" spans="4:25" ht="12.5" x14ac:dyDescent="0.25"/>
    <row r="169" spans="4:25" ht="12.5" x14ac:dyDescent="0.25"/>
    <row r="170" spans="4:25" ht="12.5" x14ac:dyDescent="0.25"/>
    <row r="171" spans="4:25" ht="12.5" x14ac:dyDescent="0.25"/>
    <row r="172" spans="4:25" ht="12.5" x14ac:dyDescent="0.25"/>
    <row r="173" spans="4:25" ht="12.5" x14ac:dyDescent="0.25"/>
    <row r="174" spans="4:25" ht="12.5" x14ac:dyDescent="0.25"/>
    <row r="175" spans="4:25" ht="12.5" x14ac:dyDescent="0.25"/>
    <row r="176" spans="4:25" ht="12.5" x14ac:dyDescent="0.25"/>
    <row r="177" ht="12.5" x14ac:dyDescent="0.25"/>
    <row r="178" ht="12.5" x14ac:dyDescent="0.25"/>
    <row r="179" ht="12.5" x14ac:dyDescent="0.25"/>
    <row r="180" ht="12.5" hidden="1" x14ac:dyDescent="0.25"/>
    <row r="181" ht="12.5" hidden="1" x14ac:dyDescent="0.25"/>
    <row r="182" ht="12.5" hidden="1" x14ac:dyDescent="0.25"/>
    <row r="183" ht="12.5" hidden="1" x14ac:dyDescent="0.25"/>
    <row r="184" ht="12.5" hidden="1" x14ac:dyDescent="0.25"/>
    <row r="185" ht="12.5" hidden="1" x14ac:dyDescent="0.25"/>
    <row r="186" ht="12.5" hidden="1" x14ac:dyDescent="0.25"/>
    <row r="187" ht="12.5" hidden="1" x14ac:dyDescent="0.25"/>
    <row r="188" ht="12.5" hidden="1" x14ac:dyDescent="0.25"/>
    <row r="189" ht="12.5" hidden="1" x14ac:dyDescent="0.25"/>
    <row r="190" ht="12.5" hidden="1" x14ac:dyDescent="0.25"/>
    <row r="191" ht="12.5" hidden="1" x14ac:dyDescent="0.25"/>
    <row r="192" ht="12.5" hidden="1" x14ac:dyDescent="0.25"/>
    <row r="193" ht="12.5" hidden="1" x14ac:dyDescent="0.25"/>
    <row r="194" ht="12.5" hidden="1" x14ac:dyDescent="0.25"/>
    <row r="195" ht="12.5" hidden="1" x14ac:dyDescent="0.25"/>
    <row r="196" ht="12.5" hidden="1" x14ac:dyDescent="0.25"/>
    <row r="197" ht="12.5" hidden="1" x14ac:dyDescent="0.25"/>
    <row r="198" ht="12.5" hidden="1" x14ac:dyDescent="0.25"/>
    <row r="199" ht="12.5" hidden="1" x14ac:dyDescent="0.25"/>
    <row r="200" ht="12.5" hidden="1" x14ac:dyDescent="0.25"/>
    <row r="201" ht="12.5" hidden="1" x14ac:dyDescent="0.25"/>
    <row r="202" ht="12.5" hidden="1" x14ac:dyDescent="0.25"/>
    <row r="203" ht="12.5" hidden="1" x14ac:dyDescent="0.25"/>
    <row r="204" ht="12.5" hidden="1" x14ac:dyDescent="0.25"/>
    <row r="205" ht="12.5" hidden="1" x14ac:dyDescent="0.25"/>
    <row r="206" ht="12.5" hidden="1" x14ac:dyDescent="0.25"/>
    <row r="207" ht="12.5" hidden="1" x14ac:dyDescent="0.25"/>
    <row r="208" ht="12.5" hidden="1" x14ac:dyDescent="0.25"/>
    <row r="209" ht="12.5" hidden="1" x14ac:dyDescent="0.25"/>
    <row r="210" ht="12.5" hidden="1" x14ac:dyDescent="0.25"/>
    <row r="211" ht="12.5" hidden="1" x14ac:dyDescent="0.25"/>
    <row r="212" ht="12.5" hidden="1" x14ac:dyDescent="0.25"/>
    <row r="213" ht="12.5" hidden="1" x14ac:dyDescent="0.25"/>
    <row r="214" ht="12.5" hidden="1" x14ac:dyDescent="0.25"/>
    <row r="215" ht="12.5" hidden="1" x14ac:dyDescent="0.25"/>
    <row r="216" ht="12.5" hidden="1" x14ac:dyDescent="0.25"/>
    <row r="217" ht="12.5" hidden="1" x14ac:dyDescent="0.25"/>
    <row r="218" ht="12.5" hidden="1" x14ac:dyDescent="0.25"/>
    <row r="219" ht="12.5" hidden="1" x14ac:dyDescent="0.25"/>
    <row r="220" ht="12.5" hidden="1" x14ac:dyDescent="0.25"/>
    <row r="221" ht="12.5" hidden="1" x14ac:dyDescent="0.25"/>
    <row r="222" ht="12.5" hidden="1" x14ac:dyDescent="0.25"/>
    <row r="223" ht="12.75" hidden="1" customHeight="1" x14ac:dyDescent="0.25"/>
    <row r="224" ht="12.75" hidden="1" customHeight="1" x14ac:dyDescent="0.25"/>
    <row r="225" ht="12.75" hidden="1" customHeight="1" x14ac:dyDescent="0.25"/>
    <row r="226" ht="12.75" hidden="1" customHeight="1" x14ac:dyDescent="0.25"/>
    <row r="227" ht="12.75" hidden="1" customHeight="1" x14ac:dyDescent="0.25"/>
    <row r="228" ht="12.75" hidden="1" customHeight="1" x14ac:dyDescent="0.25"/>
    <row r="229" ht="12.75" hidden="1" customHeight="1" x14ac:dyDescent="0.25"/>
    <row r="230" ht="12.75" hidden="1" customHeight="1" x14ac:dyDescent="0.25"/>
    <row r="231" ht="12.75" hidden="1" customHeight="1" x14ac:dyDescent="0.25"/>
    <row r="232" ht="12.75" hidden="1" customHeight="1" x14ac:dyDescent="0.25"/>
    <row r="233" ht="12.75" hidden="1" customHeight="1" x14ac:dyDescent="0.25"/>
    <row r="234" ht="12.75" hidden="1" customHeight="1" x14ac:dyDescent="0.25"/>
    <row r="235" ht="12.75" hidden="1" customHeight="1" x14ac:dyDescent="0.25"/>
    <row r="236" ht="12.75" hidden="1" customHeight="1" x14ac:dyDescent="0.25"/>
    <row r="237" ht="12.75" hidden="1" customHeight="1" x14ac:dyDescent="0.25"/>
    <row r="238" ht="12.75" hidden="1" customHeight="1" x14ac:dyDescent="0.25"/>
    <row r="239" ht="12.75" hidden="1" customHeight="1" x14ac:dyDescent="0.25"/>
    <row r="240" ht="12.75" hidden="1" customHeight="1" x14ac:dyDescent="0.25"/>
    <row r="241" ht="12.75" hidden="1" customHeight="1" x14ac:dyDescent="0.25"/>
    <row r="242" ht="12.75" hidden="1" customHeight="1" x14ac:dyDescent="0.25"/>
    <row r="243" ht="12.75" hidden="1" customHeight="1" x14ac:dyDescent="0.25"/>
    <row r="244" ht="12.75" hidden="1" customHeight="1" x14ac:dyDescent="0.25"/>
    <row r="245" ht="12.75" hidden="1" customHeight="1" x14ac:dyDescent="0.25"/>
    <row r="246" ht="12.75" hidden="1" customHeight="1" x14ac:dyDescent="0.25"/>
    <row r="247" ht="12.75" hidden="1" customHeight="1" x14ac:dyDescent="0.25"/>
    <row r="248" ht="12.75" hidden="1" customHeight="1" x14ac:dyDescent="0.25"/>
    <row r="249" ht="12.75" hidden="1" customHeight="1" x14ac:dyDescent="0.25"/>
    <row r="250" ht="12.75" hidden="1" customHeight="1" x14ac:dyDescent="0.25"/>
    <row r="251" ht="12.75" hidden="1" customHeight="1" x14ac:dyDescent="0.25"/>
    <row r="252" ht="12.75" hidden="1" customHeight="1" x14ac:dyDescent="0.25"/>
    <row r="253" ht="12.75" hidden="1" customHeight="1" x14ac:dyDescent="0.25"/>
    <row r="254" ht="12.75" hidden="1" customHeight="1" x14ac:dyDescent="0.25"/>
    <row r="255" ht="12.75" hidden="1" customHeight="1" x14ac:dyDescent="0.25"/>
    <row r="256" ht="12.75" hidden="1" customHeight="1" x14ac:dyDescent="0.25"/>
    <row r="257" ht="12.75" hidden="1" customHeight="1" x14ac:dyDescent="0.25"/>
    <row r="258" ht="12.75" hidden="1" customHeight="1" x14ac:dyDescent="0.25"/>
    <row r="259" ht="12.75" hidden="1" customHeight="1" x14ac:dyDescent="0.25"/>
    <row r="260" ht="12.75" hidden="1" customHeight="1" x14ac:dyDescent="0.25"/>
    <row r="261" ht="12.75" hidden="1" customHeight="1" x14ac:dyDescent="0.25"/>
    <row r="262" ht="12.75" hidden="1" customHeight="1" x14ac:dyDescent="0.25"/>
    <row r="263" ht="12.75" hidden="1" customHeight="1" x14ac:dyDescent="0.25"/>
    <row r="264" ht="12.75" hidden="1" customHeight="1" x14ac:dyDescent="0.25"/>
    <row r="265" ht="12.75" hidden="1" customHeight="1" x14ac:dyDescent="0.25"/>
    <row r="266" ht="12.75" hidden="1" customHeight="1" x14ac:dyDescent="0.25"/>
    <row r="267" ht="12.75" hidden="1" customHeight="1" x14ac:dyDescent="0.25"/>
    <row r="268" ht="12.75" hidden="1" customHeight="1" x14ac:dyDescent="0.25"/>
    <row r="269" ht="12.75" hidden="1" customHeight="1" x14ac:dyDescent="0.25"/>
    <row r="270" ht="12.75" hidden="1" customHeight="1" x14ac:dyDescent="0.25"/>
    <row r="271" ht="12.75" hidden="1" customHeight="1" x14ac:dyDescent="0.25"/>
    <row r="272" ht="12.75" hidden="1" customHeight="1" x14ac:dyDescent="0.25"/>
    <row r="273" ht="12.75" hidden="1" customHeight="1" x14ac:dyDescent="0.25"/>
  </sheetData>
  <mergeCells count="10">
    <mergeCell ref="AH7:AJ7"/>
    <mergeCell ref="AE7:AG7"/>
    <mergeCell ref="B7:C7"/>
    <mergeCell ref="D7:G7"/>
    <mergeCell ref="H7:K7"/>
    <mergeCell ref="L7:O7"/>
    <mergeCell ref="Y7:AA7"/>
    <mergeCell ref="AB7:AD7"/>
    <mergeCell ref="W7:X7"/>
    <mergeCell ref="P7:S7"/>
  </mergeCells>
  <phoneticPr fontId="26" type="noConversion"/>
  <hyperlinks>
    <hyperlink ref="B6" location="ÍNDICE!A1" display="&lt;&lt; VOLVER" xr:uid="{00000000-0004-0000-0400-000000000000}"/>
    <hyperlink ref="B152" location="ÍNDICE!A1" display="&lt;&lt; VOLVER" xr:uid="{00000000-0004-0000-04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19" max="1048575" man="1"/>
  </colBreaks>
  <ignoredErrors>
    <ignoredError sqref="T150:V150 V149 X149 X150 AB149:AD149 AB150:AD150" evalError="1"/>
    <ignoredError sqref="G140 K140 O140 S14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N227"/>
  <sheetViews>
    <sheetView showGridLines="0" topLeftCell="A4" zoomScaleNormal="100" zoomScaleSheetLayoutView="100" workbookViewId="0">
      <pane xSplit="3" ySplit="6" topLeftCell="BR100" activePane="bottomRight" state="frozen"/>
      <selection activeCell="A4" sqref="A4"/>
      <selection pane="topRight" activeCell="D4" sqref="D4"/>
      <selection pane="bottomLeft" activeCell="A10" sqref="A10"/>
      <selection pane="bottomRight" activeCell="BV109" sqref="BV109"/>
    </sheetView>
  </sheetViews>
  <sheetFormatPr baseColWidth="10" defaultColWidth="0" defaultRowHeight="0" customHeight="1" zeroHeight="1" x14ac:dyDescent="0.25"/>
  <cols>
    <col min="1" max="1" width="15.26953125" style="1" customWidth="1"/>
    <col min="2" max="2" width="13.26953125" style="1" customWidth="1"/>
    <col min="3" max="3" width="9.453125" style="1" customWidth="1"/>
    <col min="4" max="16" width="11.81640625" style="1" customWidth="1"/>
    <col min="17" max="17" width="19.1796875" style="1" customWidth="1"/>
    <col min="18" max="41" width="11.81640625" style="1" customWidth="1"/>
    <col min="42" max="42" width="19.1796875" style="1" customWidth="1"/>
    <col min="43" max="63" width="11.81640625" style="1" customWidth="1"/>
    <col min="64" max="72" width="19.1796875" style="1" customWidth="1"/>
    <col min="73" max="74" width="20" style="1" customWidth="1"/>
    <col min="75" max="75" width="13.7265625" style="1" customWidth="1"/>
    <col min="76" max="77" width="9.453125" style="1" customWidth="1"/>
    <col min="78" max="118" width="0" style="1" hidden="1" customWidth="1"/>
    <col min="119" max="16384" width="9.453125" style="1" hidden="1"/>
  </cols>
  <sheetData>
    <row r="1" spans="1:76" ht="33.75" customHeight="1" x14ac:dyDescent="0.25"/>
    <row r="2" spans="1:76" ht="14" x14ac:dyDescent="0.3">
      <c r="B2" s="2" t="s">
        <v>0</v>
      </c>
    </row>
    <row r="3" spans="1:76" ht="14" x14ac:dyDescent="0.3">
      <c r="B3" s="2" t="s">
        <v>55</v>
      </c>
    </row>
    <row r="4" spans="1:76" s="3" customFormat="1" ht="12.75" customHeight="1" x14ac:dyDescent="0.25">
      <c r="B4" s="4"/>
      <c r="D4" s="5"/>
      <c r="E4" s="5"/>
      <c r="F4" s="5"/>
      <c r="G4" s="5"/>
      <c r="H4" s="5"/>
      <c r="I4" s="5"/>
    </row>
    <row r="5" spans="1:76" s="3" customFormat="1" ht="16.5" customHeight="1" x14ac:dyDescent="0.25"/>
    <row r="6" spans="1:76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W6" s="3"/>
    </row>
    <row r="7" spans="1:76" ht="13.5" customHeight="1" thickBot="1" x14ac:dyDescent="0.3">
      <c r="A7" s="7"/>
      <c r="B7" s="142"/>
      <c r="C7" s="143"/>
      <c r="D7" s="158" t="s">
        <v>2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60"/>
      <c r="R7" s="158" t="s">
        <v>3</v>
      </c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60"/>
      <c r="AQ7" s="158" t="s">
        <v>40</v>
      </c>
      <c r="AR7" s="159"/>
      <c r="AS7" s="159"/>
      <c r="AT7" s="159"/>
      <c r="AU7" s="159"/>
      <c r="AV7" s="159"/>
      <c r="AW7" s="159"/>
      <c r="AX7" s="159"/>
      <c r="AY7" s="159"/>
      <c r="AZ7" s="159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2"/>
      <c r="BM7" s="155" t="s">
        <v>66</v>
      </c>
      <c r="BN7" s="156"/>
      <c r="BO7" s="156"/>
      <c r="BP7" s="156"/>
      <c r="BQ7" s="156"/>
      <c r="BR7" s="156"/>
      <c r="BS7" s="156"/>
      <c r="BT7" s="157"/>
      <c r="BU7" s="168" t="s">
        <v>68</v>
      </c>
      <c r="BV7" s="168" t="s">
        <v>69</v>
      </c>
      <c r="BW7" s="3"/>
    </row>
    <row r="8" spans="1:76" ht="15.75" customHeight="1" thickBot="1" x14ac:dyDescent="0.3">
      <c r="A8" s="7"/>
      <c r="B8" s="165" t="s">
        <v>4</v>
      </c>
      <c r="C8" s="165" t="s">
        <v>5</v>
      </c>
      <c r="D8" s="158" t="s">
        <v>45</v>
      </c>
      <c r="E8" s="159"/>
      <c r="F8" s="159"/>
      <c r="G8" s="159"/>
      <c r="H8" s="159"/>
      <c r="I8" s="108"/>
      <c r="J8" s="158" t="s">
        <v>46</v>
      </c>
      <c r="K8" s="159"/>
      <c r="L8" s="108"/>
      <c r="M8" s="108"/>
      <c r="N8" s="158" t="s">
        <v>47</v>
      </c>
      <c r="O8" s="159"/>
      <c r="P8" s="160"/>
      <c r="Q8" s="163" t="s">
        <v>6</v>
      </c>
      <c r="R8" s="158" t="s">
        <v>45</v>
      </c>
      <c r="S8" s="159"/>
      <c r="T8" s="159"/>
      <c r="U8" s="159"/>
      <c r="V8" s="159"/>
      <c r="W8" s="159"/>
      <c r="X8" s="159"/>
      <c r="Y8" s="159"/>
      <c r="Z8" s="159"/>
      <c r="AA8" s="159"/>
      <c r="AB8" s="108"/>
      <c r="AC8" s="108"/>
      <c r="AD8" s="158" t="s">
        <v>46</v>
      </c>
      <c r="AE8" s="159"/>
      <c r="AF8" s="159"/>
      <c r="AG8" s="159"/>
      <c r="AH8" s="159"/>
      <c r="AI8" s="159"/>
      <c r="AJ8" s="159"/>
      <c r="AK8" s="159"/>
      <c r="AL8" s="158" t="s">
        <v>47</v>
      </c>
      <c r="AM8" s="159"/>
      <c r="AN8" s="159"/>
      <c r="AO8" s="160"/>
      <c r="AP8" s="163" t="s">
        <v>7</v>
      </c>
      <c r="AQ8" s="158" t="s">
        <v>45</v>
      </c>
      <c r="AR8" s="159"/>
      <c r="AS8" s="159"/>
      <c r="AT8" s="159"/>
      <c r="AU8" s="159"/>
      <c r="AV8" s="159"/>
      <c r="AW8" s="159"/>
      <c r="AX8" s="159"/>
      <c r="AY8" s="159"/>
      <c r="AZ8" s="160"/>
      <c r="BA8" s="158" t="s">
        <v>46</v>
      </c>
      <c r="BB8" s="159"/>
      <c r="BC8" s="159"/>
      <c r="BD8" s="159"/>
      <c r="BE8" s="159"/>
      <c r="BF8" s="159"/>
      <c r="BG8" s="162"/>
      <c r="BH8" s="158" t="s">
        <v>56</v>
      </c>
      <c r="BI8" s="159"/>
      <c r="BJ8" s="159"/>
      <c r="BK8" s="160"/>
      <c r="BL8" s="163" t="s">
        <v>39</v>
      </c>
      <c r="BM8" s="158" t="s">
        <v>45</v>
      </c>
      <c r="BN8" s="159"/>
      <c r="BO8" s="160"/>
      <c r="BP8" s="158" t="s">
        <v>46</v>
      </c>
      <c r="BQ8" s="159"/>
      <c r="BR8" s="160"/>
      <c r="BS8" s="136" t="s">
        <v>56</v>
      </c>
      <c r="BT8" s="171" t="s">
        <v>63</v>
      </c>
      <c r="BU8" s="169"/>
      <c r="BV8" s="169"/>
      <c r="BW8" s="3"/>
    </row>
    <row r="9" spans="1:76" ht="23.5" thickBot="1" x14ac:dyDescent="0.3">
      <c r="A9" s="7"/>
      <c r="B9" s="166"/>
      <c r="C9" s="166"/>
      <c r="D9" s="97" t="s">
        <v>24</v>
      </c>
      <c r="E9" s="98" t="s">
        <v>25</v>
      </c>
      <c r="F9" s="98" t="s">
        <v>26</v>
      </c>
      <c r="G9" s="98" t="s">
        <v>37</v>
      </c>
      <c r="H9" s="98" t="s">
        <v>35</v>
      </c>
      <c r="I9" s="109" t="s">
        <v>61</v>
      </c>
      <c r="J9" s="97" t="s">
        <v>24</v>
      </c>
      <c r="K9" s="98" t="s">
        <v>25</v>
      </c>
      <c r="L9" s="98" t="s">
        <v>26</v>
      </c>
      <c r="M9" s="109" t="s">
        <v>35</v>
      </c>
      <c r="N9" s="97" t="s">
        <v>24</v>
      </c>
      <c r="O9" s="98" t="s">
        <v>25</v>
      </c>
      <c r="P9" s="87" t="s">
        <v>26</v>
      </c>
      <c r="Q9" s="164"/>
      <c r="R9" s="97" t="s">
        <v>24</v>
      </c>
      <c r="S9" s="98" t="s">
        <v>25</v>
      </c>
      <c r="T9" s="98" t="s">
        <v>26</v>
      </c>
      <c r="U9" s="98" t="s">
        <v>35</v>
      </c>
      <c r="V9" s="98" t="s">
        <v>37</v>
      </c>
      <c r="W9" s="98" t="s">
        <v>36</v>
      </c>
      <c r="X9" s="98" t="s">
        <v>51</v>
      </c>
      <c r="Y9" s="98" t="s">
        <v>48</v>
      </c>
      <c r="Z9" s="98" t="s">
        <v>38</v>
      </c>
      <c r="AA9" s="98" t="s">
        <v>52</v>
      </c>
      <c r="AB9" s="109" t="s">
        <v>61</v>
      </c>
      <c r="AC9" s="99" t="s">
        <v>93</v>
      </c>
      <c r="AD9" s="97" t="s">
        <v>24</v>
      </c>
      <c r="AE9" s="98" t="s">
        <v>25</v>
      </c>
      <c r="AF9" s="98" t="s">
        <v>26</v>
      </c>
      <c r="AG9" s="98" t="s">
        <v>35</v>
      </c>
      <c r="AH9" s="98" t="s">
        <v>36</v>
      </c>
      <c r="AI9" s="98" t="s">
        <v>51</v>
      </c>
      <c r="AJ9" s="98" t="s">
        <v>48</v>
      </c>
      <c r="AK9" s="98" t="s">
        <v>53</v>
      </c>
      <c r="AL9" s="97" t="s">
        <v>24</v>
      </c>
      <c r="AM9" s="98" t="s">
        <v>25</v>
      </c>
      <c r="AN9" s="98" t="s">
        <v>26</v>
      </c>
      <c r="AO9" s="87" t="s">
        <v>93</v>
      </c>
      <c r="AP9" s="164"/>
      <c r="AQ9" s="97" t="s">
        <v>24</v>
      </c>
      <c r="AR9" s="98" t="s">
        <v>25</v>
      </c>
      <c r="AS9" s="98" t="s">
        <v>26</v>
      </c>
      <c r="AT9" s="98" t="s">
        <v>35</v>
      </c>
      <c r="AU9" s="98" t="s">
        <v>37</v>
      </c>
      <c r="AV9" s="98" t="s">
        <v>36</v>
      </c>
      <c r="AW9" s="98" t="s">
        <v>51</v>
      </c>
      <c r="AX9" s="98" t="s">
        <v>52</v>
      </c>
      <c r="AY9" s="109" t="s">
        <v>61</v>
      </c>
      <c r="AZ9" s="87" t="s">
        <v>93</v>
      </c>
      <c r="BA9" s="97" t="s">
        <v>24</v>
      </c>
      <c r="BB9" s="98" t="s">
        <v>25</v>
      </c>
      <c r="BC9" s="98" t="s">
        <v>26</v>
      </c>
      <c r="BD9" s="98" t="s">
        <v>35</v>
      </c>
      <c r="BE9" s="98" t="s">
        <v>36</v>
      </c>
      <c r="BF9" s="98" t="s">
        <v>51</v>
      </c>
      <c r="BG9" s="87" t="s">
        <v>53</v>
      </c>
      <c r="BH9" s="97" t="s">
        <v>24</v>
      </c>
      <c r="BI9" s="98" t="s">
        <v>25</v>
      </c>
      <c r="BJ9" s="98" t="s">
        <v>26</v>
      </c>
      <c r="BK9" s="87" t="s">
        <v>93</v>
      </c>
      <c r="BL9" s="167"/>
      <c r="BM9" s="97" t="s">
        <v>24</v>
      </c>
      <c r="BN9" s="98" t="s">
        <v>26</v>
      </c>
      <c r="BO9" s="87" t="s">
        <v>51</v>
      </c>
      <c r="BP9" s="97" t="s">
        <v>24</v>
      </c>
      <c r="BQ9" s="98" t="s">
        <v>26</v>
      </c>
      <c r="BR9" s="87" t="s">
        <v>51</v>
      </c>
      <c r="BS9" s="135" t="s">
        <v>24</v>
      </c>
      <c r="BT9" s="172"/>
      <c r="BU9" s="170"/>
      <c r="BV9" s="170"/>
      <c r="BW9" s="3"/>
    </row>
    <row r="10" spans="1:76" ht="12.5" x14ac:dyDescent="0.25">
      <c r="A10" s="7"/>
      <c r="B10" s="8">
        <v>2017</v>
      </c>
      <c r="C10" s="8" t="s">
        <v>12</v>
      </c>
      <c r="D10" s="57">
        <v>296597</v>
      </c>
      <c r="E10" s="51">
        <v>93784</v>
      </c>
      <c r="F10" s="51">
        <v>118891</v>
      </c>
      <c r="G10" s="51"/>
      <c r="H10" s="51">
        <v>226</v>
      </c>
      <c r="I10" s="51"/>
      <c r="J10" s="60">
        <v>15420</v>
      </c>
      <c r="K10" s="58">
        <v>283</v>
      </c>
      <c r="L10" s="58"/>
      <c r="M10" s="58"/>
      <c r="N10" s="60">
        <v>198256</v>
      </c>
      <c r="O10" s="58">
        <v>6187</v>
      </c>
      <c r="P10" s="47">
        <v>1048</v>
      </c>
      <c r="Q10" s="59">
        <f>SUM(D10:P10)</f>
        <v>730692</v>
      </c>
      <c r="R10" s="60">
        <v>1787597</v>
      </c>
      <c r="S10" s="58">
        <v>1863006</v>
      </c>
      <c r="T10" s="58">
        <v>1705100</v>
      </c>
      <c r="U10" s="58">
        <v>60490</v>
      </c>
      <c r="V10" s="58">
        <v>173550</v>
      </c>
      <c r="W10" s="58">
        <v>2896</v>
      </c>
      <c r="X10" s="58">
        <v>428844</v>
      </c>
      <c r="Y10" s="58">
        <v>2001</v>
      </c>
      <c r="Z10" s="58">
        <v>51318</v>
      </c>
      <c r="AA10" s="58">
        <v>20502</v>
      </c>
      <c r="AB10" s="58"/>
      <c r="AC10" s="58"/>
      <c r="AD10" s="60">
        <v>159642</v>
      </c>
      <c r="AE10" s="58">
        <v>9082</v>
      </c>
      <c r="AF10" s="58">
        <v>185593</v>
      </c>
      <c r="AG10" s="58">
        <v>81</v>
      </c>
      <c r="AH10" s="58">
        <v>461</v>
      </c>
      <c r="AI10" s="58">
        <v>37724</v>
      </c>
      <c r="AJ10" s="58"/>
      <c r="AK10" s="58">
        <v>42271</v>
      </c>
      <c r="AL10" s="60">
        <v>1940</v>
      </c>
      <c r="AM10" s="58">
        <v>34244</v>
      </c>
      <c r="AN10" s="58">
        <v>242313</v>
      </c>
      <c r="AO10" s="47"/>
      <c r="AP10" s="59">
        <f t="shared" ref="AP10:AP41" si="0">SUM(R10:AN10)</f>
        <v>6808655</v>
      </c>
      <c r="AQ10" s="60">
        <v>1918458</v>
      </c>
      <c r="AR10" s="58">
        <v>1257090</v>
      </c>
      <c r="AS10" s="58">
        <v>2058526</v>
      </c>
      <c r="AT10" s="58">
        <v>95208</v>
      </c>
      <c r="AU10" s="58"/>
      <c r="AV10" s="58">
        <v>4649</v>
      </c>
      <c r="AW10" s="58">
        <v>875942</v>
      </c>
      <c r="AX10" s="58"/>
      <c r="AY10" s="58"/>
      <c r="AZ10" s="47"/>
      <c r="BA10" s="60">
        <v>84150</v>
      </c>
      <c r="BB10" s="58">
        <v>13219</v>
      </c>
      <c r="BC10" s="58">
        <v>28209</v>
      </c>
      <c r="BD10" s="58">
        <v>22</v>
      </c>
      <c r="BE10" s="58">
        <v>323</v>
      </c>
      <c r="BF10" s="58">
        <v>168102</v>
      </c>
      <c r="BG10" s="47"/>
      <c r="BH10" s="60">
        <v>139</v>
      </c>
      <c r="BI10" s="58">
        <v>22</v>
      </c>
      <c r="BJ10" s="58"/>
      <c r="BK10" s="47"/>
      <c r="BL10" s="59">
        <f t="shared" ref="BL10:BL41" si="1">SUM(AQ10:BI10)</f>
        <v>6504059</v>
      </c>
      <c r="BM10" s="60"/>
      <c r="BN10" s="118"/>
      <c r="BO10" s="59"/>
      <c r="BP10" s="117"/>
      <c r="BQ10" s="118"/>
      <c r="BR10" s="59"/>
      <c r="BS10" s="59"/>
      <c r="BT10" s="59">
        <f>SUM(BM10:BR10)</f>
        <v>0</v>
      </c>
      <c r="BU10" s="49">
        <f t="shared" ref="BU10:BU41" si="2">+Q10+AP10+BL10+BT10</f>
        <v>14043406</v>
      </c>
      <c r="BV10" s="49">
        <f t="shared" ref="BV10:BV41" si="3">+AP10+BL10+BT10</f>
        <v>13312714</v>
      </c>
      <c r="BW10" s="24"/>
      <c r="BX10" s="24"/>
    </row>
    <row r="11" spans="1:76" ht="12.5" x14ac:dyDescent="0.25">
      <c r="A11" s="7"/>
      <c r="B11" s="10"/>
      <c r="C11" s="11" t="s">
        <v>13</v>
      </c>
      <c r="D11" s="61">
        <v>247245</v>
      </c>
      <c r="E11" s="52">
        <v>86326</v>
      </c>
      <c r="F11" s="52">
        <v>110890</v>
      </c>
      <c r="G11" s="52"/>
      <c r="H11" s="52">
        <v>197</v>
      </c>
      <c r="I11" s="52"/>
      <c r="J11" s="64">
        <v>13151</v>
      </c>
      <c r="K11" s="62">
        <v>266</v>
      </c>
      <c r="L11" s="62"/>
      <c r="M11" s="62"/>
      <c r="N11" s="64">
        <v>180238</v>
      </c>
      <c r="O11" s="62">
        <v>6224</v>
      </c>
      <c r="P11" s="44">
        <v>1061</v>
      </c>
      <c r="Q11" s="63">
        <f t="shared" ref="Q11:Q18" si="4">SUM(D11:P11)</f>
        <v>645598</v>
      </c>
      <c r="R11" s="64">
        <v>1610068</v>
      </c>
      <c r="S11" s="62">
        <v>1758054</v>
      </c>
      <c r="T11" s="62">
        <v>1753584</v>
      </c>
      <c r="U11" s="62">
        <v>61923</v>
      </c>
      <c r="V11" s="62">
        <v>165122</v>
      </c>
      <c r="W11" s="62">
        <v>2751</v>
      </c>
      <c r="X11" s="62">
        <v>420364</v>
      </c>
      <c r="Y11" s="62">
        <v>1988</v>
      </c>
      <c r="Z11" s="62">
        <v>49877</v>
      </c>
      <c r="AA11" s="62">
        <v>20905</v>
      </c>
      <c r="AB11" s="62"/>
      <c r="AC11" s="62"/>
      <c r="AD11" s="64">
        <v>137864</v>
      </c>
      <c r="AE11" s="62">
        <v>9477</v>
      </c>
      <c r="AF11" s="62">
        <v>177582</v>
      </c>
      <c r="AG11" s="62">
        <v>63</v>
      </c>
      <c r="AH11" s="62">
        <v>450</v>
      </c>
      <c r="AI11" s="62">
        <v>37142</v>
      </c>
      <c r="AJ11" s="62"/>
      <c r="AK11" s="62">
        <v>45469</v>
      </c>
      <c r="AL11" s="64">
        <v>10082</v>
      </c>
      <c r="AM11" s="62">
        <v>34701</v>
      </c>
      <c r="AN11" s="62">
        <v>244225</v>
      </c>
      <c r="AO11" s="44"/>
      <c r="AP11" s="63">
        <f t="shared" si="0"/>
        <v>6541691</v>
      </c>
      <c r="AQ11" s="64">
        <v>2150955</v>
      </c>
      <c r="AR11" s="62">
        <v>1275655</v>
      </c>
      <c r="AS11" s="62">
        <v>2147293</v>
      </c>
      <c r="AT11" s="62">
        <v>96790</v>
      </c>
      <c r="AU11" s="62"/>
      <c r="AV11" s="62">
        <v>4742</v>
      </c>
      <c r="AW11" s="62">
        <v>911140</v>
      </c>
      <c r="AX11" s="62"/>
      <c r="AY11" s="62"/>
      <c r="AZ11" s="44"/>
      <c r="BA11" s="64">
        <v>101809</v>
      </c>
      <c r="BB11" s="62">
        <v>16475</v>
      </c>
      <c r="BC11" s="62">
        <v>29112</v>
      </c>
      <c r="BD11" s="62">
        <v>37</v>
      </c>
      <c r="BE11" s="62">
        <v>311</v>
      </c>
      <c r="BF11" s="62">
        <v>183781</v>
      </c>
      <c r="BG11" s="44"/>
      <c r="BH11" s="64">
        <v>507</v>
      </c>
      <c r="BI11" s="62">
        <v>18</v>
      </c>
      <c r="BJ11" s="62"/>
      <c r="BK11" s="44"/>
      <c r="BL11" s="63">
        <f t="shared" si="1"/>
        <v>6918625</v>
      </c>
      <c r="BM11" s="64"/>
      <c r="BN11" s="113"/>
      <c r="BO11" s="63"/>
      <c r="BP11" s="119"/>
      <c r="BQ11" s="113"/>
      <c r="BR11" s="63"/>
      <c r="BS11" s="63"/>
      <c r="BT11" s="63">
        <f t="shared" ref="BT11:BT69" si="5">SUM(BM11:BR11)</f>
        <v>0</v>
      </c>
      <c r="BU11" s="46">
        <f t="shared" si="2"/>
        <v>14105914</v>
      </c>
      <c r="BV11" s="46">
        <f t="shared" si="3"/>
        <v>13460316</v>
      </c>
      <c r="BW11" s="24"/>
      <c r="BX11" s="24"/>
    </row>
    <row r="12" spans="1:76" ht="12.5" x14ac:dyDescent="0.25">
      <c r="A12" s="7"/>
      <c r="B12" s="10"/>
      <c r="C12" s="11" t="s">
        <v>14</v>
      </c>
      <c r="D12" s="61">
        <v>230189</v>
      </c>
      <c r="E12" s="52">
        <v>84046</v>
      </c>
      <c r="F12" s="52">
        <v>121358</v>
      </c>
      <c r="G12" s="52"/>
      <c r="H12" s="52">
        <v>204</v>
      </c>
      <c r="I12" s="52"/>
      <c r="J12" s="64">
        <v>13848</v>
      </c>
      <c r="K12" s="62">
        <v>245</v>
      </c>
      <c r="L12" s="62"/>
      <c r="M12" s="62"/>
      <c r="N12" s="64">
        <v>183925</v>
      </c>
      <c r="O12" s="62">
        <v>6751</v>
      </c>
      <c r="P12" s="44">
        <v>1183</v>
      </c>
      <c r="Q12" s="63">
        <f t="shared" si="4"/>
        <v>641749</v>
      </c>
      <c r="R12" s="64">
        <v>1572371</v>
      </c>
      <c r="S12" s="62">
        <v>1686706</v>
      </c>
      <c r="T12" s="62">
        <v>1679600</v>
      </c>
      <c r="U12" s="62">
        <v>64486</v>
      </c>
      <c r="V12" s="62">
        <v>163092</v>
      </c>
      <c r="W12" s="62">
        <v>2617</v>
      </c>
      <c r="X12" s="62">
        <v>428822</v>
      </c>
      <c r="Y12" s="62">
        <v>2004</v>
      </c>
      <c r="Z12" s="62">
        <v>50474</v>
      </c>
      <c r="AA12" s="62">
        <v>21005</v>
      </c>
      <c r="AB12" s="62"/>
      <c r="AC12" s="62"/>
      <c r="AD12" s="64">
        <v>135171</v>
      </c>
      <c r="AE12" s="62">
        <v>9087</v>
      </c>
      <c r="AF12" s="62">
        <v>174820</v>
      </c>
      <c r="AG12" s="62">
        <v>63</v>
      </c>
      <c r="AH12" s="62">
        <v>447</v>
      </c>
      <c r="AI12" s="62">
        <v>38887</v>
      </c>
      <c r="AJ12" s="62"/>
      <c r="AK12" s="62">
        <v>33751</v>
      </c>
      <c r="AL12" s="64">
        <v>11102</v>
      </c>
      <c r="AM12" s="62">
        <v>32654</v>
      </c>
      <c r="AN12" s="62">
        <v>249574</v>
      </c>
      <c r="AO12" s="44"/>
      <c r="AP12" s="63">
        <f t="shared" si="0"/>
        <v>6356733</v>
      </c>
      <c r="AQ12" s="64">
        <v>2245016</v>
      </c>
      <c r="AR12" s="62">
        <v>1379047</v>
      </c>
      <c r="AS12" s="62">
        <v>2273372</v>
      </c>
      <c r="AT12" s="62">
        <v>99896</v>
      </c>
      <c r="AU12" s="62"/>
      <c r="AV12" s="62">
        <v>4975</v>
      </c>
      <c r="AW12" s="62">
        <v>986642</v>
      </c>
      <c r="AX12" s="62"/>
      <c r="AY12" s="62"/>
      <c r="AZ12" s="44"/>
      <c r="BA12" s="64">
        <v>114220</v>
      </c>
      <c r="BB12" s="62">
        <v>20864</v>
      </c>
      <c r="BC12" s="62">
        <v>29832</v>
      </c>
      <c r="BD12" s="62">
        <v>34</v>
      </c>
      <c r="BE12" s="62">
        <v>351</v>
      </c>
      <c r="BF12" s="62">
        <v>210186</v>
      </c>
      <c r="BG12" s="44">
        <v>17790</v>
      </c>
      <c r="BH12" s="64">
        <v>593</v>
      </c>
      <c r="BI12" s="62">
        <v>15</v>
      </c>
      <c r="BJ12" s="62"/>
      <c r="BK12" s="44"/>
      <c r="BL12" s="63">
        <f t="shared" si="1"/>
        <v>7382833</v>
      </c>
      <c r="BM12" s="64"/>
      <c r="BN12" s="113"/>
      <c r="BO12" s="63"/>
      <c r="BP12" s="119"/>
      <c r="BQ12" s="113"/>
      <c r="BR12" s="63"/>
      <c r="BS12" s="63"/>
      <c r="BT12" s="63">
        <f t="shared" si="5"/>
        <v>0</v>
      </c>
      <c r="BU12" s="46">
        <f t="shared" si="2"/>
        <v>14381315</v>
      </c>
      <c r="BV12" s="46">
        <f t="shared" si="3"/>
        <v>13739566</v>
      </c>
      <c r="BW12" s="24"/>
      <c r="BX12" s="24"/>
    </row>
    <row r="13" spans="1:76" ht="12.5" x14ac:dyDescent="0.25">
      <c r="A13" s="7"/>
      <c r="B13" s="11"/>
      <c r="C13" s="11" t="s">
        <v>15</v>
      </c>
      <c r="D13" s="61">
        <v>215579</v>
      </c>
      <c r="E13" s="52">
        <v>78782</v>
      </c>
      <c r="F13" s="52">
        <v>118024</v>
      </c>
      <c r="G13" s="52"/>
      <c r="H13" s="52">
        <v>189</v>
      </c>
      <c r="I13" s="52"/>
      <c r="J13" s="64">
        <v>12070</v>
      </c>
      <c r="K13" s="62">
        <v>301</v>
      </c>
      <c r="L13" s="62"/>
      <c r="M13" s="62"/>
      <c r="N13" s="64">
        <v>182812</v>
      </c>
      <c r="O13" s="62">
        <v>7273</v>
      </c>
      <c r="P13" s="44">
        <v>1183</v>
      </c>
      <c r="Q13" s="63">
        <f t="shared" si="4"/>
        <v>616213</v>
      </c>
      <c r="R13" s="64">
        <v>1492217</v>
      </c>
      <c r="S13" s="62">
        <v>1617505</v>
      </c>
      <c r="T13" s="62">
        <v>1637848</v>
      </c>
      <c r="U13" s="62">
        <v>65959</v>
      </c>
      <c r="V13" s="62">
        <v>161026</v>
      </c>
      <c r="W13" s="62">
        <v>2470</v>
      </c>
      <c r="X13" s="62">
        <v>442778</v>
      </c>
      <c r="Y13" s="62">
        <v>2156</v>
      </c>
      <c r="Z13" s="62">
        <v>50692</v>
      </c>
      <c r="AA13" s="62">
        <v>21010</v>
      </c>
      <c r="AB13" s="62"/>
      <c r="AC13" s="62"/>
      <c r="AD13" s="64">
        <v>97711</v>
      </c>
      <c r="AE13" s="62">
        <v>9441</v>
      </c>
      <c r="AF13" s="62">
        <v>170135</v>
      </c>
      <c r="AG13" s="62">
        <v>56</v>
      </c>
      <c r="AH13" s="62">
        <v>431</v>
      </c>
      <c r="AI13" s="62">
        <v>24784</v>
      </c>
      <c r="AJ13" s="62"/>
      <c r="AK13" s="62">
        <v>33878</v>
      </c>
      <c r="AL13" s="64">
        <v>11119</v>
      </c>
      <c r="AM13" s="62">
        <v>31545</v>
      </c>
      <c r="AN13" s="62">
        <v>249574</v>
      </c>
      <c r="AO13" s="44"/>
      <c r="AP13" s="63">
        <f t="shared" si="0"/>
        <v>6122335</v>
      </c>
      <c r="AQ13" s="64">
        <v>2321202</v>
      </c>
      <c r="AR13" s="62">
        <v>1434129</v>
      </c>
      <c r="AS13" s="62">
        <v>2354810</v>
      </c>
      <c r="AT13" s="62">
        <v>103138</v>
      </c>
      <c r="AU13" s="62"/>
      <c r="AV13" s="62">
        <v>5135</v>
      </c>
      <c r="AW13" s="62">
        <v>1088840</v>
      </c>
      <c r="AX13" s="62"/>
      <c r="AY13" s="62"/>
      <c r="AZ13" s="44"/>
      <c r="BA13" s="64">
        <v>121180</v>
      </c>
      <c r="BB13" s="62">
        <v>26767</v>
      </c>
      <c r="BC13" s="62">
        <v>30814</v>
      </c>
      <c r="BD13" s="62">
        <v>41</v>
      </c>
      <c r="BE13" s="62">
        <v>402</v>
      </c>
      <c r="BF13" s="62">
        <v>169029</v>
      </c>
      <c r="BG13" s="44">
        <v>22879</v>
      </c>
      <c r="BH13" s="64">
        <v>641</v>
      </c>
      <c r="BI13" s="62">
        <v>12</v>
      </c>
      <c r="BJ13" s="62"/>
      <c r="BK13" s="44"/>
      <c r="BL13" s="63">
        <f t="shared" si="1"/>
        <v>7679019</v>
      </c>
      <c r="BM13" s="64"/>
      <c r="BN13" s="113"/>
      <c r="BO13" s="63"/>
      <c r="BP13" s="119"/>
      <c r="BQ13" s="113"/>
      <c r="BR13" s="63"/>
      <c r="BS13" s="63"/>
      <c r="BT13" s="63">
        <f t="shared" si="5"/>
        <v>0</v>
      </c>
      <c r="BU13" s="46">
        <f t="shared" si="2"/>
        <v>14417567</v>
      </c>
      <c r="BV13" s="46">
        <f t="shared" si="3"/>
        <v>13801354</v>
      </c>
      <c r="BW13" s="24"/>
      <c r="BX13" s="24"/>
    </row>
    <row r="14" spans="1:76" ht="12.5" x14ac:dyDescent="0.25">
      <c r="A14" s="7"/>
      <c r="B14" s="10"/>
      <c r="C14" s="11" t="s">
        <v>16</v>
      </c>
      <c r="D14" s="61">
        <v>217962</v>
      </c>
      <c r="E14" s="52">
        <v>74834</v>
      </c>
      <c r="F14" s="52">
        <v>116916</v>
      </c>
      <c r="G14" s="52"/>
      <c r="H14" s="52">
        <v>179</v>
      </c>
      <c r="I14" s="52"/>
      <c r="J14" s="64">
        <v>12123</v>
      </c>
      <c r="K14" s="62">
        <v>401</v>
      </c>
      <c r="L14" s="62"/>
      <c r="M14" s="62"/>
      <c r="N14" s="64">
        <v>183643</v>
      </c>
      <c r="O14" s="62">
        <v>7582</v>
      </c>
      <c r="P14" s="44">
        <v>772</v>
      </c>
      <c r="Q14" s="63">
        <f t="shared" si="4"/>
        <v>614412</v>
      </c>
      <c r="R14" s="64">
        <v>1498072</v>
      </c>
      <c r="S14" s="62">
        <v>1551376</v>
      </c>
      <c r="T14" s="62">
        <v>1599488</v>
      </c>
      <c r="U14" s="62">
        <v>68179</v>
      </c>
      <c r="V14" s="62">
        <v>159032</v>
      </c>
      <c r="W14" s="62">
        <v>2418</v>
      </c>
      <c r="X14" s="62">
        <v>446427</v>
      </c>
      <c r="Y14" s="62">
        <v>2126</v>
      </c>
      <c r="Z14" s="62">
        <v>50965</v>
      </c>
      <c r="AA14" s="62">
        <v>21129</v>
      </c>
      <c r="AB14" s="62"/>
      <c r="AC14" s="62"/>
      <c r="AD14" s="64">
        <v>99057</v>
      </c>
      <c r="AE14" s="62">
        <v>10222</v>
      </c>
      <c r="AF14" s="62">
        <v>164184</v>
      </c>
      <c r="AG14" s="62">
        <v>60</v>
      </c>
      <c r="AH14" s="62">
        <v>430</v>
      </c>
      <c r="AI14" s="62">
        <v>25321</v>
      </c>
      <c r="AJ14" s="62"/>
      <c r="AK14" s="62">
        <v>38282</v>
      </c>
      <c r="AL14" s="64">
        <v>11154</v>
      </c>
      <c r="AM14" s="62">
        <v>37924</v>
      </c>
      <c r="AN14" s="62">
        <v>249574</v>
      </c>
      <c r="AO14" s="44"/>
      <c r="AP14" s="63">
        <f t="shared" si="0"/>
        <v>6035420</v>
      </c>
      <c r="AQ14" s="64">
        <v>2336414</v>
      </c>
      <c r="AR14" s="62">
        <v>1502186</v>
      </c>
      <c r="AS14" s="62">
        <v>2416940</v>
      </c>
      <c r="AT14" s="62">
        <v>106594</v>
      </c>
      <c r="AU14" s="62"/>
      <c r="AV14" s="62">
        <v>5364</v>
      </c>
      <c r="AW14" s="62">
        <v>1163081</v>
      </c>
      <c r="AX14" s="62"/>
      <c r="AY14" s="62"/>
      <c r="AZ14" s="44"/>
      <c r="BA14" s="64">
        <v>121716</v>
      </c>
      <c r="BB14" s="62">
        <v>33859</v>
      </c>
      <c r="BC14" s="62">
        <v>31715</v>
      </c>
      <c r="BD14" s="62">
        <v>44</v>
      </c>
      <c r="BE14" s="62">
        <v>406</v>
      </c>
      <c r="BF14" s="62">
        <v>191765</v>
      </c>
      <c r="BG14" s="44">
        <v>22891</v>
      </c>
      <c r="BH14" s="64">
        <v>642</v>
      </c>
      <c r="BI14" s="62">
        <v>10</v>
      </c>
      <c r="BJ14" s="62"/>
      <c r="BK14" s="44"/>
      <c r="BL14" s="63">
        <f t="shared" si="1"/>
        <v>7933627</v>
      </c>
      <c r="BM14" s="64"/>
      <c r="BN14" s="113"/>
      <c r="BO14" s="63"/>
      <c r="BP14" s="119"/>
      <c r="BQ14" s="113"/>
      <c r="BR14" s="63"/>
      <c r="BS14" s="63"/>
      <c r="BT14" s="63">
        <f t="shared" si="5"/>
        <v>0</v>
      </c>
      <c r="BU14" s="46">
        <f t="shared" si="2"/>
        <v>14583459</v>
      </c>
      <c r="BV14" s="46">
        <f t="shared" si="3"/>
        <v>13969047</v>
      </c>
      <c r="BW14" s="24"/>
      <c r="BX14" s="24"/>
    </row>
    <row r="15" spans="1:76" ht="12.5" x14ac:dyDescent="0.25">
      <c r="A15" s="7"/>
      <c r="B15" s="10"/>
      <c r="C15" s="11" t="s">
        <v>17</v>
      </c>
      <c r="D15" s="61">
        <v>184669</v>
      </c>
      <c r="E15" s="52">
        <v>67515</v>
      </c>
      <c r="F15" s="52">
        <v>109514</v>
      </c>
      <c r="G15" s="52">
        <v>3513</v>
      </c>
      <c r="H15" s="52">
        <v>173</v>
      </c>
      <c r="I15" s="52"/>
      <c r="J15" s="64">
        <v>10437</v>
      </c>
      <c r="K15" s="62">
        <v>342</v>
      </c>
      <c r="L15" s="62"/>
      <c r="M15" s="62"/>
      <c r="N15" s="64">
        <v>142662</v>
      </c>
      <c r="O15" s="62">
        <v>8222</v>
      </c>
      <c r="P15" s="44">
        <v>1436</v>
      </c>
      <c r="Q15" s="63">
        <f t="shared" si="4"/>
        <v>528483</v>
      </c>
      <c r="R15" s="64">
        <v>1381787</v>
      </c>
      <c r="S15" s="62">
        <v>1441366</v>
      </c>
      <c r="T15" s="62">
        <v>1548627</v>
      </c>
      <c r="U15" s="62">
        <v>70088</v>
      </c>
      <c r="V15" s="62">
        <v>96658</v>
      </c>
      <c r="W15" s="62">
        <v>2205</v>
      </c>
      <c r="X15" s="62">
        <v>454049</v>
      </c>
      <c r="Y15" s="62">
        <v>1684</v>
      </c>
      <c r="Z15" s="62">
        <v>49758</v>
      </c>
      <c r="AA15" s="62">
        <v>21251</v>
      </c>
      <c r="AB15" s="62"/>
      <c r="AC15" s="62"/>
      <c r="AD15" s="64">
        <v>123783</v>
      </c>
      <c r="AE15" s="62">
        <v>10590</v>
      </c>
      <c r="AF15" s="62">
        <v>160330</v>
      </c>
      <c r="AG15" s="62">
        <v>52</v>
      </c>
      <c r="AH15" s="62">
        <v>419</v>
      </c>
      <c r="AI15" s="62">
        <v>23016</v>
      </c>
      <c r="AJ15" s="62"/>
      <c r="AK15" s="62">
        <v>43756</v>
      </c>
      <c r="AL15" s="64">
        <v>23094</v>
      </c>
      <c r="AM15" s="62">
        <v>37311</v>
      </c>
      <c r="AN15" s="62">
        <v>248431</v>
      </c>
      <c r="AO15" s="44"/>
      <c r="AP15" s="63">
        <f t="shared" si="0"/>
        <v>5738255</v>
      </c>
      <c r="AQ15" s="64">
        <v>2489495</v>
      </c>
      <c r="AR15" s="62">
        <v>1533195</v>
      </c>
      <c r="AS15" s="62">
        <v>2481489</v>
      </c>
      <c r="AT15" s="62">
        <v>109001</v>
      </c>
      <c r="AU15" s="62">
        <v>56682</v>
      </c>
      <c r="AV15" s="62">
        <v>5551</v>
      </c>
      <c r="AW15" s="62">
        <v>1235872</v>
      </c>
      <c r="AX15" s="62"/>
      <c r="AY15" s="62"/>
      <c r="AZ15" s="44"/>
      <c r="BA15" s="64">
        <v>130785</v>
      </c>
      <c r="BB15" s="62">
        <v>38339</v>
      </c>
      <c r="BC15" s="62">
        <v>32600</v>
      </c>
      <c r="BD15" s="62">
        <v>43</v>
      </c>
      <c r="BE15" s="62">
        <v>404</v>
      </c>
      <c r="BF15" s="62">
        <v>193975</v>
      </c>
      <c r="BG15" s="44">
        <v>20606</v>
      </c>
      <c r="BH15" s="64">
        <v>769</v>
      </c>
      <c r="BI15" s="62">
        <v>20</v>
      </c>
      <c r="BJ15" s="62"/>
      <c r="BK15" s="44"/>
      <c r="BL15" s="63">
        <f t="shared" si="1"/>
        <v>8328826</v>
      </c>
      <c r="BM15" s="64"/>
      <c r="BN15" s="113"/>
      <c r="BO15" s="63"/>
      <c r="BP15" s="119"/>
      <c r="BQ15" s="113"/>
      <c r="BR15" s="63"/>
      <c r="BS15" s="63"/>
      <c r="BT15" s="63">
        <f t="shared" si="5"/>
        <v>0</v>
      </c>
      <c r="BU15" s="46">
        <f t="shared" si="2"/>
        <v>14595564</v>
      </c>
      <c r="BV15" s="46">
        <f t="shared" si="3"/>
        <v>14067081</v>
      </c>
      <c r="BW15" s="24"/>
      <c r="BX15" s="24"/>
    </row>
    <row r="16" spans="1:76" ht="12.5" x14ac:dyDescent="0.25">
      <c r="A16" s="7"/>
      <c r="B16" s="11"/>
      <c r="C16" s="11" t="s">
        <v>18</v>
      </c>
      <c r="D16" s="61">
        <v>181214</v>
      </c>
      <c r="E16" s="52">
        <v>62359</v>
      </c>
      <c r="F16" s="52">
        <v>111373</v>
      </c>
      <c r="G16" s="52">
        <v>3902</v>
      </c>
      <c r="H16" s="52">
        <v>178</v>
      </c>
      <c r="I16" s="52"/>
      <c r="J16" s="64">
        <v>10207</v>
      </c>
      <c r="K16" s="62">
        <v>461</v>
      </c>
      <c r="L16" s="62"/>
      <c r="M16" s="62"/>
      <c r="N16" s="64">
        <v>142027</v>
      </c>
      <c r="O16" s="62">
        <v>8626</v>
      </c>
      <c r="P16" s="44">
        <v>1598</v>
      </c>
      <c r="Q16" s="63">
        <f t="shared" si="4"/>
        <v>521945</v>
      </c>
      <c r="R16" s="64">
        <v>1319063</v>
      </c>
      <c r="S16" s="62">
        <v>1365230</v>
      </c>
      <c r="T16" s="62">
        <v>1559214</v>
      </c>
      <c r="U16" s="62">
        <v>72510</v>
      </c>
      <c r="V16" s="62">
        <v>102863</v>
      </c>
      <c r="W16" s="62">
        <v>2100</v>
      </c>
      <c r="X16" s="62">
        <v>448055</v>
      </c>
      <c r="Y16" s="62">
        <v>596</v>
      </c>
      <c r="Z16" s="62">
        <v>49312</v>
      </c>
      <c r="AA16" s="62">
        <v>21301</v>
      </c>
      <c r="AB16" s="62"/>
      <c r="AC16" s="62"/>
      <c r="AD16" s="64">
        <v>128941</v>
      </c>
      <c r="AE16" s="62">
        <v>10895</v>
      </c>
      <c r="AF16" s="62">
        <v>156588</v>
      </c>
      <c r="AG16" s="62">
        <v>54</v>
      </c>
      <c r="AH16" s="62">
        <v>393</v>
      </c>
      <c r="AI16" s="62">
        <v>23257</v>
      </c>
      <c r="AJ16" s="62">
        <v>948</v>
      </c>
      <c r="AK16" s="62">
        <v>49946</v>
      </c>
      <c r="AL16" s="64">
        <v>23991</v>
      </c>
      <c r="AM16" s="62">
        <v>39231</v>
      </c>
      <c r="AN16" s="62">
        <v>250295</v>
      </c>
      <c r="AO16" s="44"/>
      <c r="AP16" s="63">
        <f t="shared" si="0"/>
        <v>5624783</v>
      </c>
      <c r="AQ16" s="64">
        <v>2628242</v>
      </c>
      <c r="AR16" s="62">
        <v>1587809</v>
      </c>
      <c r="AS16" s="62">
        <v>2589787</v>
      </c>
      <c r="AT16" s="62">
        <v>113062</v>
      </c>
      <c r="AU16" s="62">
        <v>64712</v>
      </c>
      <c r="AV16" s="62">
        <v>5790</v>
      </c>
      <c r="AW16" s="62">
        <v>1308847</v>
      </c>
      <c r="AX16" s="62"/>
      <c r="AY16" s="62"/>
      <c r="AZ16" s="44"/>
      <c r="BA16" s="64">
        <v>135484</v>
      </c>
      <c r="BB16" s="62">
        <v>43429</v>
      </c>
      <c r="BC16" s="62">
        <v>33779</v>
      </c>
      <c r="BD16" s="62">
        <v>44</v>
      </c>
      <c r="BE16" s="62">
        <v>414</v>
      </c>
      <c r="BF16" s="62">
        <v>222449</v>
      </c>
      <c r="BG16" s="44">
        <v>18187</v>
      </c>
      <c r="BH16" s="64">
        <v>1304</v>
      </c>
      <c r="BI16" s="62">
        <v>15</v>
      </c>
      <c r="BJ16" s="62"/>
      <c r="BK16" s="44"/>
      <c r="BL16" s="63">
        <f t="shared" si="1"/>
        <v>8753354</v>
      </c>
      <c r="BM16" s="64"/>
      <c r="BN16" s="113"/>
      <c r="BO16" s="63"/>
      <c r="BP16" s="119"/>
      <c r="BQ16" s="113"/>
      <c r="BR16" s="63"/>
      <c r="BS16" s="63"/>
      <c r="BT16" s="63">
        <f t="shared" si="5"/>
        <v>0</v>
      </c>
      <c r="BU16" s="46">
        <f t="shared" si="2"/>
        <v>14900082</v>
      </c>
      <c r="BV16" s="46">
        <f t="shared" si="3"/>
        <v>14378137</v>
      </c>
      <c r="BW16" s="24"/>
      <c r="BX16" s="24"/>
    </row>
    <row r="17" spans="1:76" ht="12.5" x14ac:dyDescent="0.25">
      <c r="A17" s="7"/>
      <c r="B17" s="10"/>
      <c r="C17" s="11" t="s">
        <v>19</v>
      </c>
      <c r="D17" s="61">
        <v>167289</v>
      </c>
      <c r="E17" s="52">
        <v>63007</v>
      </c>
      <c r="F17" s="52">
        <v>117373</v>
      </c>
      <c r="G17" s="52">
        <v>3871</v>
      </c>
      <c r="H17" s="52">
        <v>149</v>
      </c>
      <c r="I17" s="52"/>
      <c r="J17" s="64">
        <v>9304</v>
      </c>
      <c r="K17" s="62">
        <v>576</v>
      </c>
      <c r="L17" s="62"/>
      <c r="M17" s="62"/>
      <c r="N17" s="64">
        <v>141837</v>
      </c>
      <c r="O17" s="62">
        <v>8856</v>
      </c>
      <c r="P17" s="44">
        <v>1665</v>
      </c>
      <c r="Q17" s="63">
        <f t="shared" si="4"/>
        <v>513927</v>
      </c>
      <c r="R17" s="64">
        <v>1251548</v>
      </c>
      <c r="S17" s="62">
        <v>1526189</v>
      </c>
      <c r="T17" s="62">
        <v>1600138</v>
      </c>
      <c r="U17" s="62">
        <v>73200</v>
      </c>
      <c r="V17" s="62">
        <v>96660</v>
      </c>
      <c r="W17" s="62">
        <v>2032</v>
      </c>
      <c r="X17" s="62">
        <v>423506</v>
      </c>
      <c r="Y17" s="62">
        <v>596</v>
      </c>
      <c r="Z17" s="62">
        <v>52100</v>
      </c>
      <c r="AA17" s="62">
        <v>21405</v>
      </c>
      <c r="AB17" s="62"/>
      <c r="AC17" s="62"/>
      <c r="AD17" s="64">
        <v>122350</v>
      </c>
      <c r="AE17" s="62">
        <v>12733</v>
      </c>
      <c r="AF17" s="62">
        <v>146815</v>
      </c>
      <c r="AG17" s="62">
        <v>35</v>
      </c>
      <c r="AH17" s="62">
        <v>324</v>
      </c>
      <c r="AI17" s="62">
        <v>21768</v>
      </c>
      <c r="AJ17" s="62">
        <v>948</v>
      </c>
      <c r="AK17" s="62">
        <v>28303</v>
      </c>
      <c r="AL17" s="64">
        <v>25471</v>
      </c>
      <c r="AM17" s="62">
        <v>39445</v>
      </c>
      <c r="AN17" s="62">
        <v>252944</v>
      </c>
      <c r="AO17" s="44"/>
      <c r="AP17" s="63">
        <f t="shared" si="0"/>
        <v>5698510</v>
      </c>
      <c r="AQ17" s="64">
        <v>2748205</v>
      </c>
      <c r="AR17" s="62">
        <v>1624286</v>
      </c>
      <c r="AS17" s="62">
        <v>2686339</v>
      </c>
      <c r="AT17" s="62">
        <v>114194</v>
      </c>
      <c r="AU17" s="62">
        <v>66138</v>
      </c>
      <c r="AV17" s="62">
        <v>5951</v>
      </c>
      <c r="AW17" s="62">
        <v>1318149</v>
      </c>
      <c r="AX17" s="62"/>
      <c r="AY17" s="62"/>
      <c r="AZ17" s="44"/>
      <c r="BA17" s="64">
        <v>140962</v>
      </c>
      <c r="BB17" s="62">
        <v>41707</v>
      </c>
      <c r="BC17" s="62">
        <v>34646</v>
      </c>
      <c r="BD17" s="62">
        <v>45</v>
      </c>
      <c r="BE17" s="62">
        <v>439</v>
      </c>
      <c r="BF17" s="62">
        <v>246618</v>
      </c>
      <c r="BG17" s="44">
        <v>38807</v>
      </c>
      <c r="BH17" s="64">
        <v>1463</v>
      </c>
      <c r="BI17" s="62">
        <v>12</v>
      </c>
      <c r="BJ17" s="62"/>
      <c r="BK17" s="44"/>
      <c r="BL17" s="63">
        <f t="shared" si="1"/>
        <v>9067961</v>
      </c>
      <c r="BM17" s="64"/>
      <c r="BN17" s="113"/>
      <c r="BO17" s="63"/>
      <c r="BP17" s="119"/>
      <c r="BQ17" s="113"/>
      <c r="BR17" s="63"/>
      <c r="BS17" s="63"/>
      <c r="BT17" s="63">
        <f t="shared" si="5"/>
        <v>0</v>
      </c>
      <c r="BU17" s="46">
        <f t="shared" si="2"/>
        <v>15280398</v>
      </c>
      <c r="BV17" s="46">
        <f t="shared" si="3"/>
        <v>14766471</v>
      </c>
      <c r="BW17" s="24"/>
      <c r="BX17" s="24"/>
    </row>
    <row r="18" spans="1:76" ht="12.5" x14ac:dyDescent="0.25">
      <c r="A18" s="7"/>
      <c r="B18" s="10"/>
      <c r="C18" s="11" t="s">
        <v>20</v>
      </c>
      <c r="D18" s="61">
        <v>182186</v>
      </c>
      <c r="E18" s="52">
        <v>61460</v>
      </c>
      <c r="F18" s="52">
        <v>122164</v>
      </c>
      <c r="G18" s="52">
        <v>3961</v>
      </c>
      <c r="H18" s="52">
        <v>150</v>
      </c>
      <c r="I18" s="52"/>
      <c r="J18" s="64">
        <v>10259</v>
      </c>
      <c r="K18" s="62">
        <v>568</v>
      </c>
      <c r="L18" s="62"/>
      <c r="M18" s="62"/>
      <c r="N18" s="64">
        <v>142841</v>
      </c>
      <c r="O18" s="62">
        <v>8856</v>
      </c>
      <c r="P18" s="44">
        <v>1674</v>
      </c>
      <c r="Q18" s="63">
        <f t="shared" si="4"/>
        <v>534119</v>
      </c>
      <c r="R18" s="64">
        <v>1326474</v>
      </c>
      <c r="S18" s="62">
        <v>1494467</v>
      </c>
      <c r="T18" s="62">
        <v>1629965</v>
      </c>
      <c r="U18" s="62">
        <v>73947</v>
      </c>
      <c r="V18" s="62">
        <v>91235</v>
      </c>
      <c r="W18" s="62">
        <v>1955</v>
      </c>
      <c r="X18" s="62">
        <v>457271</v>
      </c>
      <c r="Y18" s="62">
        <v>574</v>
      </c>
      <c r="Z18" s="62">
        <v>49138</v>
      </c>
      <c r="AA18" s="62">
        <v>21100</v>
      </c>
      <c r="AB18" s="62"/>
      <c r="AC18" s="62"/>
      <c r="AD18" s="64">
        <v>129346</v>
      </c>
      <c r="AE18" s="62">
        <v>12499</v>
      </c>
      <c r="AF18" s="62">
        <v>140927</v>
      </c>
      <c r="AG18" s="62">
        <v>27</v>
      </c>
      <c r="AH18" s="62">
        <v>216</v>
      </c>
      <c r="AI18" s="62">
        <v>17167</v>
      </c>
      <c r="AJ18" s="62">
        <v>870</v>
      </c>
      <c r="AK18" s="62">
        <v>25640</v>
      </c>
      <c r="AL18" s="64">
        <v>24129</v>
      </c>
      <c r="AM18" s="62">
        <v>39445</v>
      </c>
      <c r="AN18" s="62">
        <v>255138</v>
      </c>
      <c r="AO18" s="44"/>
      <c r="AP18" s="63">
        <f t="shared" si="0"/>
        <v>5791530</v>
      </c>
      <c r="AQ18" s="64">
        <v>2638191</v>
      </c>
      <c r="AR18" s="62">
        <v>1605789</v>
      </c>
      <c r="AS18" s="62">
        <v>2751785</v>
      </c>
      <c r="AT18" s="62">
        <v>115977</v>
      </c>
      <c r="AU18" s="62">
        <v>65243</v>
      </c>
      <c r="AV18" s="62">
        <v>6050</v>
      </c>
      <c r="AW18" s="62">
        <v>1444790</v>
      </c>
      <c r="AX18" s="62"/>
      <c r="AY18" s="62"/>
      <c r="AZ18" s="44"/>
      <c r="BA18" s="64">
        <v>136044</v>
      </c>
      <c r="BB18" s="62">
        <v>41072</v>
      </c>
      <c r="BC18" s="62">
        <v>35705</v>
      </c>
      <c r="BD18" s="62">
        <v>41</v>
      </c>
      <c r="BE18" s="62">
        <v>440</v>
      </c>
      <c r="BF18" s="62">
        <v>213009</v>
      </c>
      <c r="BG18" s="44">
        <v>39140</v>
      </c>
      <c r="BH18" s="64">
        <v>1311</v>
      </c>
      <c r="BI18" s="62">
        <v>12</v>
      </c>
      <c r="BJ18" s="62"/>
      <c r="BK18" s="44"/>
      <c r="BL18" s="63">
        <f t="shared" si="1"/>
        <v>9094599</v>
      </c>
      <c r="BM18" s="64"/>
      <c r="BN18" s="113"/>
      <c r="BO18" s="63"/>
      <c r="BP18" s="119"/>
      <c r="BQ18" s="113"/>
      <c r="BR18" s="63"/>
      <c r="BS18" s="63"/>
      <c r="BT18" s="63">
        <f t="shared" si="5"/>
        <v>0</v>
      </c>
      <c r="BU18" s="46">
        <f t="shared" si="2"/>
        <v>15420248</v>
      </c>
      <c r="BV18" s="46">
        <f t="shared" si="3"/>
        <v>14886129</v>
      </c>
      <c r="BW18" s="24"/>
      <c r="BX18" s="24"/>
    </row>
    <row r="19" spans="1:76" ht="12.5" x14ac:dyDescent="0.25">
      <c r="A19" s="7"/>
      <c r="B19" s="11"/>
      <c r="C19" s="11" t="s">
        <v>21</v>
      </c>
      <c r="D19" s="61">
        <v>26693</v>
      </c>
      <c r="E19" s="52">
        <v>53304</v>
      </c>
      <c r="F19" s="52">
        <v>125555</v>
      </c>
      <c r="G19" s="52">
        <v>4105</v>
      </c>
      <c r="H19" s="52">
        <v>161</v>
      </c>
      <c r="I19" s="52"/>
      <c r="J19" s="64">
        <v>339</v>
      </c>
      <c r="K19" s="62">
        <v>681</v>
      </c>
      <c r="L19" s="62"/>
      <c r="M19" s="62"/>
      <c r="N19" s="64">
        <v>151071</v>
      </c>
      <c r="O19" s="62">
        <v>10251</v>
      </c>
      <c r="P19" s="44">
        <v>1684</v>
      </c>
      <c r="Q19" s="63">
        <f>SUM(D19:P19)</f>
        <v>373844</v>
      </c>
      <c r="R19" s="64">
        <v>1258742</v>
      </c>
      <c r="S19" s="62">
        <v>1296789</v>
      </c>
      <c r="T19" s="62">
        <v>1669871</v>
      </c>
      <c r="U19" s="62">
        <v>76356</v>
      </c>
      <c r="V19" s="62">
        <v>88597</v>
      </c>
      <c r="W19" s="62">
        <v>1845</v>
      </c>
      <c r="X19" s="62">
        <v>455680</v>
      </c>
      <c r="Y19" s="62">
        <v>540</v>
      </c>
      <c r="Z19" s="62">
        <v>41955</v>
      </c>
      <c r="AA19" s="62">
        <v>21487</v>
      </c>
      <c r="AB19" s="62"/>
      <c r="AC19" s="62"/>
      <c r="AD19" s="64">
        <v>115879</v>
      </c>
      <c r="AE19" s="62">
        <v>13767</v>
      </c>
      <c r="AF19" s="62">
        <v>134940</v>
      </c>
      <c r="AG19" s="62">
        <v>27</v>
      </c>
      <c r="AH19" s="62">
        <v>225</v>
      </c>
      <c r="AI19" s="62">
        <v>17801</v>
      </c>
      <c r="AJ19" s="62">
        <v>831</v>
      </c>
      <c r="AK19" s="62">
        <v>23765</v>
      </c>
      <c r="AL19" s="64">
        <v>27890</v>
      </c>
      <c r="AM19" s="62">
        <v>44868</v>
      </c>
      <c r="AN19" s="62">
        <v>258360</v>
      </c>
      <c r="AO19" s="44"/>
      <c r="AP19" s="63">
        <f t="shared" si="0"/>
        <v>5550215</v>
      </c>
      <c r="AQ19" s="64">
        <v>2930761</v>
      </c>
      <c r="AR19" s="62">
        <v>1842405</v>
      </c>
      <c r="AS19" s="62">
        <v>2861057</v>
      </c>
      <c r="AT19" s="62">
        <v>118868</v>
      </c>
      <c r="AU19" s="62">
        <v>67436</v>
      </c>
      <c r="AV19" s="62">
        <v>6213</v>
      </c>
      <c r="AW19" s="62">
        <v>1486427</v>
      </c>
      <c r="AX19" s="62"/>
      <c r="AY19" s="62"/>
      <c r="AZ19" s="44"/>
      <c r="BA19" s="64">
        <v>144537</v>
      </c>
      <c r="BB19" s="62">
        <v>52328</v>
      </c>
      <c r="BC19" s="62">
        <v>37192</v>
      </c>
      <c r="BD19" s="62">
        <v>42</v>
      </c>
      <c r="BE19" s="62">
        <v>532</v>
      </c>
      <c r="BF19" s="62">
        <v>233218</v>
      </c>
      <c r="BG19" s="44">
        <v>39715</v>
      </c>
      <c r="BH19" s="64">
        <v>1484</v>
      </c>
      <c r="BI19" s="62">
        <v>13</v>
      </c>
      <c r="BJ19" s="62"/>
      <c r="BK19" s="44"/>
      <c r="BL19" s="63">
        <f t="shared" si="1"/>
        <v>9822228</v>
      </c>
      <c r="BM19" s="64"/>
      <c r="BN19" s="113"/>
      <c r="BO19" s="63"/>
      <c r="BP19" s="119"/>
      <c r="BQ19" s="113"/>
      <c r="BR19" s="63"/>
      <c r="BS19" s="63"/>
      <c r="BT19" s="63">
        <f t="shared" si="5"/>
        <v>0</v>
      </c>
      <c r="BU19" s="46">
        <f t="shared" si="2"/>
        <v>15746287</v>
      </c>
      <c r="BV19" s="46">
        <f t="shared" si="3"/>
        <v>15372443</v>
      </c>
      <c r="BW19" s="24"/>
      <c r="BX19" s="24"/>
    </row>
    <row r="20" spans="1:76" ht="12.5" x14ac:dyDescent="0.25">
      <c r="A20" s="7"/>
      <c r="B20" s="10"/>
      <c r="C20" s="11" t="s">
        <v>22</v>
      </c>
      <c r="D20" s="61">
        <v>5</v>
      </c>
      <c r="E20" s="52">
        <v>47050</v>
      </c>
      <c r="F20" s="52">
        <v>129404</v>
      </c>
      <c r="G20" s="52">
        <v>4380</v>
      </c>
      <c r="H20" s="52">
        <v>158</v>
      </c>
      <c r="I20" s="52"/>
      <c r="J20" s="64">
        <v>1</v>
      </c>
      <c r="K20" s="62">
        <v>623</v>
      </c>
      <c r="L20" s="62"/>
      <c r="M20" s="62"/>
      <c r="N20" s="64">
        <v>148411</v>
      </c>
      <c r="O20" s="62">
        <v>9574</v>
      </c>
      <c r="P20" s="44">
        <v>1686</v>
      </c>
      <c r="Q20" s="63">
        <f t="shared" ref="Q20:Q21" si="6">SUM(D20:P20)</f>
        <v>341292</v>
      </c>
      <c r="R20" s="64">
        <v>1257383</v>
      </c>
      <c r="S20" s="62">
        <v>1289022</v>
      </c>
      <c r="T20" s="62">
        <v>1867860</v>
      </c>
      <c r="U20" s="62">
        <v>76875</v>
      </c>
      <c r="V20" s="62">
        <v>84896</v>
      </c>
      <c r="W20" s="62">
        <v>1769</v>
      </c>
      <c r="X20" s="62">
        <v>451309</v>
      </c>
      <c r="Y20" s="62">
        <v>540</v>
      </c>
      <c r="Z20" s="62">
        <v>39345</v>
      </c>
      <c r="AA20" s="62">
        <v>21510</v>
      </c>
      <c r="AB20" s="62"/>
      <c r="AC20" s="62"/>
      <c r="AD20" s="64">
        <v>116932</v>
      </c>
      <c r="AE20" s="62">
        <v>13472</v>
      </c>
      <c r="AF20" s="62">
        <v>132192</v>
      </c>
      <c r="AG20" s="62">
        <v>31</v>
      </c>
      <c r="AH20" s="62">
        <v>222</v>
      </c>
      <c r="AI20" s="62">
        <v>14283</v>
      </c>
      <c r="AJ20" s="62">
        <v>867</v>
      </c>
      <c r="AK20" s="62">
        <v>21671</v>
      </c>
      <c r="AL20" s="64">
        <v>28437</v>
      </c>
      <c r="AM20" s="62">
        <v>47018</v>
      </c>
      <c r="AN20" s="62">
        <v>263355</v>
      </c>
      <c r="AO20" s="44"/>
      <c r="AP20" s="63">
        <f t="shared" si="0"/>
        <v>5728989</v>
      </c>
      <c r="AQ20" s="64">
        <v>2957091</v>
      </c>
      <c r="AR20" s="62">
        <v>1919586</v>
      </c>
      <c r="AS20" s="62">
        <v>2958950</v>
      </c>
      <c r="AT20" s="62">
        <v>120807</v>
      </c>
      <c r="AU20" s="62">
        <v>69862</v>
      </c>
      <c r="AV20" s="62">
        <v>6371</v>
      </c>
      <c r="AW20" s="62">
        <v>1612088</v>
      </c>
      <c r="AX20" s="62"/>
      <c r="AY20" s="62"/>
      <c r="AZ20" s="44"/>
      <c r="BA20" s="64">
        <v>144293</v>
      </c>
      <c r="BB20" s="62">
        <v>55414</v>
      </c>
      <c r="BC20" s="62">
        <v>37485</v>
      </c>
      <c r="BD20" s="62">
        <v>41</v>
      </c>
      <c r="BE20" s="62">
        <v>532</v>
      </c>
      <c r="BF20" s="62">
        <v>172533</v>
      </c>
      <c r="BG20" s="44">
        <v>39729</v>
      </c>
      <c r="BH20" s="64">
        <v>1182</v>
      </c>
      <c r="BI20" s="62">
        <v>16</v>
      </c>
      <c r="BJ20" s="62"/>
      <c r="BK20" s="44"/>
      <c r="BL20" s="63">
        <f t="shared" si="1"/>
        <v>10095980</v>
      </c>
      <c r="BM20" s="64"/>
      <c r="BN20" s="113"/>
      <c r="BO20" s="63"/>
      <c r="BP20" s="119"/>
      <c r="BQ20" s="113"/>
      <c r="BR20" s="63"/>
      <c r="BS20" s="63"/>
      <c r="BT20" s="63">
        <f t="shared" si="5"/>
        <v>0</v>
      </c>
      <c r="BU20" s="46">
        <f t="shared" si="2"/>
        <v>16166261</v>
      </c>
      <c r="BV20" s="46">
        <f t="shared" si="3"/>
        <v>15824969</v>
      </c>
      <c r="BW20" s="24"/>
      <c r="BX20" s="24"/>
    </row>
    <row r="21" spans="1:76" ht="13" thickBot="1" x14ac:dyDescent="0.3">
      <c r="A21" s="7"/>
      <c r="B21" s="14"/>
      <c r="C21" s="15" t="s">
        <v>23</v>
      </c>
      <c r="D21" s="53">
        <v>26362</v>
      </c>
      <c r="E21" s="50">
        <v>46691</v>
      </c>
      <c r="F21" s="50">
        <v>147171</v>
      </c>
      <c r="G21" s="50">
        <v>5272</v>
      </c>
      <c r="H21" s="50">
        <v>153</v>
      </c>
      <c r="I21" s="50"/>
      <c r="J21" s="56">
        <v>254</v>
      </c>
      <c r="K21" s="54">
        <v>626</v>
      </c>
      <c r="L21" s="54"/>
      <c r="M21" s="54"/>
      <c r="N21" s="56">
        <v>130335</v>
      </c>
      <c r="O21" s="54">
        <v>9930</v>
      </c>
      <c r="P21" s="42">
        <v>1686</v>
      </c>
      <c r="Q21" s="55">
        <f t="shared" si="6"/>
        <v>368480</v>
      </c>
      <c r="R21" s="56">
        <v>1142525</v>
      </c>
      <c r="S21" s="54">
        <v>1347783</v>
      </c>
      <c r="T21" s="54">
        <v>1731016</v>
      </c>
      <c r="U21" s="54">
        <v>77295</v>
      </c>
      <c r="V21" s="54">
        <v>81586</v>
      </c>
      <c r="W21" s="54">
        <v>1728</v>
      </c>
      <c r="X21" s="54">
        <v>449933</v>
      </c>
      <c r="Y21" s="54">
        <v>464</v>
      </c>
      <c r="Z21" s="54">
        <v>36942</v>
      </c>
      <c r="AA21" s="54">
        <v>21190</v>
      </c>
      <c r="AB21" s="54"/>
      <c r="AC21" s="54"/>
      <c r="AD21" s="56">
        <v>88648</v>
      </c>
      <c r="AE21" s="54">
        <v>18200</v>
      </c>
      <c r="AF21" s="54">
        <v>136599</v>
      </c>
      <c r="AG21" s="54">
        <v>28</v>
      </c>
      <c r="AH21" s="54">
        <v>217</v>
      </c>
      <c r="AI21" s="54">
        <v>14643</v>
      </c>
      <c r="AJ21" s="54">
        <v>988</v>
      </c>
      <c r="AK21" s="54">
        <v>20565</v>
      </c>
      <c r="AL21" s="56">
        <v>64668</v>
      </c>
      <c r="AM21" s="54">
        <v>52560</v>
      </c>
      <c r="AN21" s="54">
        <v>267097</v>
      </c>
      <c r="AO21" s="42"/>
      <c r="AP21" s="55">
        <f t="shared" si="0"/>
        <v>5554675</v>
      </c>
      <c r="AQ21" s="56">
        <v>3218019</v>
      </c>
      <c r="AR21" s="54">
        <v>2007885</v>
      </c>
      <c r="AS21" s="54">
        <v>3095080</v>
      </c>
      <c r="AT21" s="54">
        <v>124335</v>
      </c>
      <c r="AU21" s="54">
        <v>75273</v>
      </c>
      <c r="AV21" s="54">
        <v>6518</v>
      </c>
      <c r="AW21" s="54">
        <v>1779442</v>
      </c>
      <c r="AX21" s="54"/>
      <c r="AY21" s="54"/>
      <c r="AZ21" s="42"/>
      <c r="BA21" s="56">
        <v>146804</v>
      </c>
      <c r="BB21" s="54">
        <v>56455</v>
      </c>
      <c r="BC21" s="54">
        <v>37902</v>
      </c>
      <c r="BD21" s="54">
        <v>43</v>
      </c>
      <c r="BE21" s="54">
        <v>525</v>
      </c>
      <c r="BF21" s="54">
        <v>178909</v>
      </c>
      <c r="BG21" s="42">
        <v>39961</v>
      </c>
      <c r="BH21" s="56">
        <v>1141</v>
      </c>
      <c r="BI21" s="54">
        <v>21</v>
      </c>
      <c r="BJ21" s="54"/>
      <c r="BK21" s="42"/>
      <c r="BL21" s="55">
        <f t="shared" si="1"/>
        <v>10768313</v>
      </c>
      <c r="BM21" s="56"/>
      <c r="BN21" s="121"/>
      <c r="BO21" s="55"/>
      <c r="BP21" s="120"/>
      <c r="BQ21" s="121"/>
      <c r="BR21" s="55"/>
      <c r="BS21" s="55"/>
      <c r="BT21" s="55">
        <f t="shared" si="5"/>
        <v>0</v>
      </c>
      <c r="BU21" s="43">
        <f t="shared" si="2"/>
        <v>16691468</v>
      </c>
      <c r="BV21" s="43">
        <f t="shared" si="3"/>
        <v>16322988</v>
      </c>
      <c r="BW21" s="24"/>
      <c r="BX21" s="24"/>
    </row>
    <row r="22" spans="1:76" ht="12.5" x14ac:dyDescent="0.25">
      <c r="A22" s="7"/>
      <c r="B22" s="8">
        <v>2018</v>
      </c>
      <c r="C22" s="8" t="s">
        <v>12</v>
      </c>
      <c r="D22" s="57">
        <v>17690</v>
      </c>
      <c r="E22" s="51">
        <v>47009</v>
      </c>
      <c r="F22" s="51">
        <v>187488</v>
      </c>
      <c r="G22" s="51">
        <v>5585</v>
      </c>
      <c r="H22" s="51">
        <v>138</v>
      </c>
      <c r="I22" s="51"/>
      <c r="J22" s="60">
        <v>208</v>
      </c>
      <c r="K22" s="58">
        <v>651</v>
      </c>
      <c r="L22" s="58"/>
      <c r="M22" s="58"/>
      <c r="N22" s="60">
        <v>143272</v>
      </c>
      <c r="O22" s="58">
        <v>10376</v>
      </c>
      <c r="P22" s="47">
        <v>1686</v>
      </c>
      <c r="Q22" s="59">
        <f>SUM(D22:P22)</f>
        <v>414103</v>
      </c>
      <c r="R22" s="60">
        <v>1219549</v>
      </c>
      <c r="S22" s="58">
        <v>1087204</v>
      </c>
      <c r="T22" s="58">
        <v>1710206</v>
      </c>
      <c r="U22" s="58">
        <v>79041</v>
      </c>
      <c r="V22" s="58">
        <v>78708</v>
      </c>
      <c r="W22" s="58">
        <v>1618</v>
      </c>
      <c r="X22" s="58">
        <v>447012</v>
      </c>
      <c r="Y22" s="58">
        <v>428</v>
      </c>
      <c r="Z22" s="58">
        <v>34116</v>
      </c>
      <c r="AA22" s="58">
        <v>19100</v>
      </c>
      <c r="AB22" s="58"/>
      <c r="AC22" s="58"/>
      <c r="AD22" s="60">
        <v>107164</v>
      </c>
      <c r="AE22" s="58">
        <v>12908</v>
      </c>
      <c r="AF22" s="58">
        <v>132439</v>
      </c>
      <c r="AG22" s="58">
        <v>29</v>
      </c>
      <c r="AH22" s="58">
        <v>197</v>
      </c>
      <c r="AI22" s="58">
        <v>14650</v>
      </c>
      <c r="AJ22" s="58">
        <v>972</v>
      </c>
      <c r="AK22" s="58">
        <v>18998</v>
      </c>
      <c r="AL22" s="60">
        <v>40331</v>
      </c>
      <c r="AM22" s="58">
        <v>33306</v>
      </c>
      <c r="AN22" s="58">
        <v>257759</v>
      </c>
      <c r="AO22" s="47"/>
      <c r="AP22" s="59">
        <f t="shared" si="0"/>
        <v>5295735</v>
      </c>
      <c r="AQ22" s="60">
        <v>3035623</v>
      </c>
      <c r="AR22" s="58">
        <v>2237653</v>
      </c>
      <c r="AS22" s="58">
        <v>3132440</v>
      </c>
      <c r="AT22" s="58">
        <v>125808</v>
      </c>
      <c r="AU22" s="58">
        <v>77350</v>
      </c>
      <c r="AV22" s="58">
        <v>6606</v>
      </c>
      <c r="AW22" s="58">
        <v>1832990</v>
      </c>
      <c r="AX22" s="58"/>
      <c r="AY22" s="58"/>
      <c r="AZ22" s="47"/>
      <c r="BA22" s="60">
        <v>145747</v>
      </c>
      <c r="BB22" s="58">
        <v>64267</v>
      </c>
      <c r="BC22" s="58">
        <v>38837</v>
      </c>
      <c r="BD22" s="58">
        <v>42</v>
      </c>
      <c r="BE22" s="58">
        <v>966</v>
      </c>
      <c r="BF22" s="58">
        <v>188786</v>
      </c>
      <c r="BG22" s="47">
        <v>38616</v>
      </c>
      <c r="BH22" s="60">
        <v>1269</v>
      </c>
      <c r="BI22" s="58">
        <v>26</v>
      </c>
      <c r="BJ22" s="58"/>
      <c r="BK22" s="47"/>
      <c r="BL22" s="59">
        <f t="shared" si="1"/>
        <v>10927026</v>
      </c>
      <c r="BM22" s="60"/>
      <c r="BN22" s="118"/>
      <c r="BO22" s="59"/>
      <c r="BP22" s="117"/>
      <c r="BQ22" s="118"/>
      <c r="BR22" s="59"/>
      <c r="BS22" s="59"/>
      <c r="BT22" s="59">
        <f t="shared" si="5"/>
        <v>0</v>
      </c>
      <c r="BU22" s="49">
        <f t="shared" si="2"/>
        <v>16636864</v>
      </c>
      <c r="BV22" s="49">
        <f t="shared" si="3"/>
        <v>16222761</v>
      </c>
      <c r="BW22" s="24"/>
      <c r="BX22" s="24"/>
    </row>
    <row r="23" spans="1:76" ht="12.5" x14ac:dyDescent="0.25">
      <c r="A23" s="7"/>
      <c r="B23" s="10"/>
      <c r="C23" s="11" t="s">
        <v>13</v>
      </c>
      <c r="D23" s="61">
        <v>18022</v>
      </c>
      <c r="E23" s="52">
        <v>54130</v>
      </c>
      <c r="F23" s="52">
        <v>223103</v>
      </c>
      <c r="G23" s="52">
        <v>5861</v>
      </c>
      <c r="H23" s="52">
        <v>150</v>
      </c>
      <c r="I23" s="52"/>
      <c r="J23" s="64">
        <v>214</v>
      </c>
      <c r="K23" s="62">
        <v>682</v>
      </c>
      <c r="L23" s="62"/>
      <c r="M23" s="62"/>
      <c r="N23" s="64">
        <v>145973</v>
      </c>
      <c r="O23" s="62">
        <v>10219</v>
      </c>
      <c r="P23" s="44">
        <v>1687</v>
      </c>
      <c r="Q23" s="63">
        <f t="shared" ref="Q23:Q24" si="7">SUM(D23:P23)</f>
        <v>460041</v>
      </c>
      <c r="R23" s="64">
        <v>1242536</v>
      </c>
      <c r="S23" s="62">
        <v>1144636</v>
      </c>
      <c r="T23" s="62">
        <v>1264314</v>
      </c>
      <c r="U23" s="62">
        <v>80124</v>
      </c>
      <c r="V23" s="62">
        <v>76581</v>
      </c>
      <c r="W23" s="62">
        <v>1469</v>
      </c>
      <c r="X23" s="62">
        <v>442974</v>
      </c>
      <c r="Y23" s="62">
        <v>404</v>
      </c>
      <c r="Z23" s="62">
        <v>29577</v>
      </c>
      <c r="AA23" s="62">
        <v>17790</v>
      </c>
      <c r="AB23" s="62"/>
      <c r="AC23" s="62"/>
      <c r="AD23" s="64">
        <v>109176</v>
      </c>
      <c r="AE23" s="62">
        <v>14750</v>
      </c>
      <c r="AF23" s="62">
        <v>119700</v>
      </c>
      <c r="AG23" s="62">
        <v>33</v>
      </c>
      <c r="AH23" s="62">
        <v>179</v>
      </c>
      <c r="AI23" s="62">
        <v>14178</v>
      </c>
      <c r="AJ23" s="62">
        <v>913</v>
      </c>
      <c r="AK23" s="62">
        <v>17801</v>
      </c>
      <c r="AL23" s="64">
        <v>41090</v>
      </c>
      <c r="AM23" s="62">
        <v>34058</v>
      </c>
      <c r="AN23" s="62">
        <v>260799</v>
      </c>
      <c r="AO23" s="44"/>
      <c r="AP23" s="63">
        <f t="shared" si="0"/>
        <v>4913082</v>
      </c>
      <c r="AQ23" s="64">
        <v>3091205</v>
      </c>
      <c r="AR23" s="62">
        <v>2401548</v>
      </c>
      <c r="AS23" s="62">
        <v>3600688</v>
      </c>
      <c r="AT23" s="62">
        <v>126806</v>
      </c>
      <c r="AU23" s="62">
        <v>79325</v>
      </c>
      <c r="AV23" s="62">
        <v>6776</v>
      </c>
      <c r="AW23" s="62">
        <v>1860005</v>
      </c>
      <c r="AX23" s="62"/>
      <c r="AY23" s="62"/>
      <c r="AZ23" s="44"/>
      <c r="BA23" s="64">
        <v>148460</v>
      </c>
      <c r="BB23" s="62">
        <v>69402</v>
      </c>
      <c r="BC23" s="62">
        <v>39615</v>
      </c>
      <c r="BD23" s="62">
        <v>61</v>
      </c>
      <c r="BE23" s="62">
        <v>591</v>
      </c>
      <c r="BF23" s="62">
        <v>190895</v>
      </c>
      <c r="BG23" s="44">
        <v>37985</v>
      </c>
      <c r="BH23" s="64">
        <v>1293</v>
      </c>
      <c r="BI23" s="62">
        <v>13</v>
      </c>
      <c r="BJ23" s="62"/>
      <c r="BK23" s="44"/>
      <c r="BL23" s="63">
        <f t="shared" si="1"/>
        <v>11654668</v>
      </c>
      <c r="BM23" s="64"/>
      <c r="BN23" s="113"/>
      <c r="BO23" s="63"/>
      <c r="BP23" s="119"/>
      <c r="BQ23" s="113"/>
      <c r="BR23" s="63"/>
      <c r="BS23" s="63"/>
      <c r="BT23" s="63">
        <f t="shared" si="5"/>
        <v>0</v>
      </c>
      <c r="BU23" s="46">
        <f t="shared" si="2"/>
        <v>17027791</v>
      </c>
      <c r="BV23" s="46">
        <f t="shared" si="3"/>
        <v>16567750</v>
      </c>
      <c r="BW23" s="24"/>
      <c r="BX23" s="24"/>
    </row>
    <row r="24" spans="1:76" ht="12.5" x14ac:dyDescent="0.25">
      <c r="A24" s="7"/>
      <c r="B24" s="10"/>
      <c r="C24" s="11" t="s">
        <v>14</v>
      </c>
      <c r="D24" s="61">
        <v>20920</v>
      </c>
      <c r="E24" s="52">
        <v>49451</v>
      </c>
      <c r="F24" s="52">
        <v>212405</v>
      </c>
      <c r="G24" s="52">
        <v>6279</v>
      </c>
      <c r="H24" s="52">
        <v>170</v>
      </c>
      <c r="I24" s="52"/>
      <c r="J24" s="64">
        <v>217</v>
      </c>
      <c r="K24" s="62">
        <v>643</v>
      </c>
      <c r="L24" s="62"/>
      <c r="M24" s="62"/>
      <c r="N24" s="64">
        <v>115901</v>
      </c>
      <c r="O24" s="62">
        <v>9977</v>
      </c>
      <c r="P24" s="44">
        <v>1687</v>
      </c>
      <c r="Q24" s="63">
        <f t="shared" si="7"/>
        <v>417650</v>
      </c>
      <c r="R24" s="64">
        <v>899439</v>
      </c>
      <c r="S24" s="62">
        <v>1132464</v>
      </c>
      <c r="T24" s="62">
        <v>1244032</v>
      </c>
      <c r="U24" s="62">
        <v>82085</v>
      </c>
      <c r="V24" s="62">
        <v>73542</v>
      </c>
      <c r="W24" s="62">
        <v>1523</v>
      </c>
      <c r="X24" s="62">
        <v>446611</v>
      </c>
      <c r="Y24" s="62">
        <v>540</v>
      </c>
      <c r="Z24" s="62">
        <v>25292</v>
      </c>
      <c r="AA24" s="62">
        <v>17995</v>
      </c>
      <c r="AB24" s="62"/>
      <c r="AC24" s="62"/>
      <c r="AD24" s="64">
        <v>54026</v>
      </c>
      <c r="AE24" s="62">
        <v>15711</v>
      </c>
      <c r="AF24" s="62">
        <v>109697</v>
      </c>
      <c r="AG24" s="62">
        <v>22</v>
      </c>
      <c r="AH24" s="62">
        <v>190</v>
      </c>
      <c r="AI24" s="62">
        <v>15518</v>
      </c>
      <c r="AJ24" s="62">
        <v>831</v>
      </c>
      <c r="AK24" s="62">
        <v>24541</v>
      </c>
      <c r="AL24" s="64">
        <v>88772</v>
      </c>
      <c r="AM24" s="62">
        <v>35702</v>
      </c>
      <c r="AN24" s="62">
        <v>265011</v>
      </c>
      <c r="AO24" s="44"/>
      <c r="AP24" s="63">
        <f t="shared" si="0"/>
        <v>4533544</v>
      </c>
      <c r="AQ24" s="64">
        <v>3542407</v>
      </c>
      <c r="AR24" s="62">
        <v>2459965</v>
      </c>
      <c r="AS24" s="62">
        <v>3715525</v>
      </c>
      <c r="AT24" s="62">
        <v>128264</v>
      </c>
      <c r="AU24" s="62">
        <v>81095</v>
      </c>
      <c r="AV24" s="62">
        <v>6904</v>
      </c>
      <c r="AW24" s="62">
        <v>1944214</v>
      </c>
      <c r="AX24" s="62"/>
      <c r="AY24" s="62"/>
      <c r="AZ24" s="44"/>
      <c r="BA24" s="64">
        <v>160766</v>
      </c>
      <c r="BB24" s="62">
        <v>72990</v>
      </c>
      <c r="BC24" s="62">
        <v>46248</v>
      </c>
      <c r="BD24" s="62">
        <v>91</v>
      </c>
      <c r="BE24" s="62">
        <v>903</v>
      </c>
      <c r="BF24" s="62">
        <v>203751</v>
      </c>
      <c r="BG24" s="44">
        <v>33989</v>
      </c>
      <c r="BH24" s="64">
        <v>1287</v>
      </c>
      <c r="BI24" s="62">
        <v>10</v>
      </c>
      <c r="BJ24" s="62"/>
      <c r="BK24" s="44"/>
      <c r="BL24" s="63">
        <f t="shared" si="1"/>
        <v>12398409</v>
      </c>
      <c r="BM24" s="64"/>
      <c r="BN24" s="113"/>
      <c r="BO24" s="63"/>
      <c r="BP24" s="119"/>
      <c r="BQ24" s="113"/>
      <c r="BR24" s="63"/>
      <c r="BS24" s="63"/>
      <c r="BT24" s="63">
        <f t="shared" si="5"/>
        <v>0</v>
      </c>
      <c r="BU24" s="46">
        <f t="shared" si="2"/>
        <v>17349603</v>
      </c>
      <c r="BV24" s="46">
        <f t="shared" si="3"/>
        <v>16931953</v>
      </c>
      <c r="BW24" s="24"/>
      <c r="BX24" s="24"/>
    </row>
    <row r="25" spans="1:76" ht="12.5" x14ac:dyDescent="0.25">
      <c r="A25" s="7"/>
      <c r="B25" s="11"/>
      <c r="C25" s="11" t="s">
        <v>15</v>
      </c>
      <c r="D25" s="61">
        <v>20913</v>
      </c>
      <c r="E25" s="52">
        <v>45338</v>
      </c>
      <c r="F25" s="52">
        <v>211826</v>
      </c>
      <c r="G25" s="52">
        <v>6586</v>
      </c>
      <c r="H25" s="52">
        <v>156</v>
      </c>
      <c r="I25" s="52"/>
      <c r="J25" s="64">
        <v>217</v>
      </c>
      <c r="K25" s="62">
        <v>380</v>
      </c>
      <c r="L25" s="62"/>
      <c r="M25" s="62"/>
      <c r="N25" s="64">
        <v>115750</v>
      </c>
      <c r="O25" s="62">
        <v>10252</v>
      </c>
      <c r="P25" s="44">
        <v>1687</v>
      </c>
      <c r="Q25" s="63">
        <f>SUM(D25:P25)</f>
        <v>413105</v>
      </c>
      <c r="R25" s="64">
        <v>898877</v>
      </c>
      <c r="S25" s="62">
        <v>1085505</v>
      </c>
      <c r="T25" s="62">
        <v>1229329</v>
      </c>
      <c r="U25" s="62">
        <v>84807</v>
      </c>
      <c r="V25" s="62">
        <v>72083</v>
      </c>
      <c r="W25" s="62">
        <v>1375</v>
      </c>
      <c r="X25" s="62">
        <v>449775</v>
      </c>
      <c r="Y25" s="62">
        <v>355</v>
      </c>
      <c r="Z25" s="62">
        <v>17113</v>
      </c>
      <c r="AA25" s="62">
        <v>18090</v>
      </c>
      <c r="AB25" s="62"/>
      <c r="AC25" s="62"/>
      <c r="AD25" s="64">
        <v>53901</v>
      </c>
      <c r="AE25" s="62">
        <v>13818</v>
      </c>
      <c r="AF25" s="62">
        <v>110157</v>
      </c>
      <c r="AG25" s="62">
        <v>19</v>
      </c>
      <c r="AH25" s="62">
        <v>195</v>
      </c>
      <c r="AI25" s="62">
        <v>16066</v>
      </c>
      <c r="AJ25" s="62">
        <v>936</v>
      </c>
      <c r="AK25" s="62">
        <v>28415</v>
      </c>
      <c r="AL25" s="64">
        <v>88759</v>
      </c>
      <c r="AM25" s="62">
        <v>31490</v>
      </c>
      <c r="AN25" s="62">
        <v>266957</v>
      </c>
      <c r="AO25" s="44"/>
      <c r="AP25" s="63">
        <f t="shared" si="0"/>
        <v>4468022</v>
      </c>
      <c r="AQ25" s="64">
        <v>3540844</v>
      </c>
      <c r="AR25" s="62">
        <v>2509504</v>
      </c>
      <c r="AS25" s="62">
        <v>3877934</v>
      </c>
      <c r="AT25" s="62">
        <v>129518</v>
      </c>
      <c r="AU25" s="62">
        <v>81872</v>
      </c>
      <c r="AV25" s="62">
        <v>7057</v>
      </c>
      <c r="AW25" s="62">
        <v>2012706</v>
      </c>
      <c r="AX25" s="62"/>
      <c r="AY25" s="62"/>
      <c r="AZ25" s="44"/>
      <c r="BA25" s="64">
        <v>160684</v>
      </c>
      <c r="BB25" s="62">
        <v>74347</v>
      </c>
      <c r="BC25" s="62">
        <v>40937</v>
      </c>
      <c r="BD25" s="62">
        <v>106</v>
      </c>
      <c r="BE25" s="62">
        <v>1039</v>
      </c>
      <c r="BF25" s="62">
        <v>217316</v>
      </c>
      <c r="BG25" s="44">
        <v>31391</v>
      </c>
      <c r="BH25" s="64">
        <v>1286</v>
      </c>
      <c r="BI25" s="62">
        <v>41</v>
      </c>
      <c r="BJ25" s="62"/>
      <c r="BK25" s="44"/>
      <c r="BL25" s="63">
        <f t="shared" si="1"/>
        <v>12686582</v>
      </c>
      <c r="BM25" s="64"/>
      <c r="BN25" s="113"/>
      <c r="BO25" s="63"/>
      <c r="BP25" s="119"/>
      <c r="BQ25" s="113"/>
      <c r="BR25" s="63"/>
      <c r="BS25" s="63"/>
      <c r="BT25" s="63">
        <f t="shared" si="5"/>
        <v>0</v>
      </c>
      <c r="BU25" s="46">
        <f t="shared" si="2"/>
        <v>17567709</v>
      </c>
      <c r="BV25" s="46">
        <f t="shared" si="3"/>
        <v>17154604</v>
      </c>
      <c r="BW25" s="24"/>
      <c r="BX25" s="24"/>
    </row>
    <row r="26" spans="1:76" ht="12.5" x14ac:dyDescent="0.25">
      <c r="A26" s="7"/>
      <c r="B26" s="10"/>
      <c r="C26" s="11" t="s">
        <v>16</v>
      </c>
      <c r="D26" s="61">
        <v>20927</v>
      </c>
      <c r="E26" s="52">
        <v>36452</v>
      </c>
      <c r="F26" s="52">
        <v>206341</v>
      </c>
      <c r="G26" s="52">
        <v>6767</v>
      </c>
      <c r="H26" s="52">
        <v>162</v>
      </c>
      <c r="I26" s="52"/>
      <c r="J26" s="64">
        <v>217</v>
      </c>
      <c r="K26" s="62">
        <v>383</v>
      </c>
      <c r="L26" s="62"/>
      <c r="M26" s="62"/>
      <c r="N26" s="64">
        <v>116052</v>
      </c>
      <c r="O26" s="62">
        <v>14912</v>
      </c>
      <c r="P26" s="44">
        <v>1687</v>
      </c>
      <c r="Q26" s="63">
        <f t="shared" ref="Q26:Q27" si="8">SUM(D26:P26)</f>
        <v>403900</v>
      </c>
      <c r="R26" s="64">
        <v>899406</v>
      </c>
      <c r="S26" s="62">
        <v>1081121</v>
      </c>
      <c r="T26" s="62">
        <v>1207447</v>
      </c>
      <c r="U26" s="62">
        <v>87534</v>
      </c>
      <c r="V26" s="62">
        <v>67682</v>
      </c>
      <c r="W26" s="62">
        <v>1344</v>
      </c>
      <c r="X26" s="62">
        <v>446960</v>
      </c>
      <c r="Y26" s="62">
        <v>323</v>
      </c>
      <c r="Z26" s="62">
        <v>2641</v>
      </c>
      <c r="AA26" s="62">
        <v>16052</v>
      </c>
      <c r="AB26" s="62"/>
      <c r="AC26" s="62"/>
      <c r="AD26" s="64">
        <v>54152</v>
      </c>
      <c r="AE26" s="62">
        <v>12006</v>
      </c>
      <c r="AF26" s="62">
        <v>96211</v>
      </c>
      <c r="AG26" s="62">
        <v>21</v>
      </c>
      <c r="AH26" s="62">
        <v>193</v>
      </c>
      <c r="AI26" s="62">
        <v>17572</v>
      </c>
      <c r="AJ26" s="62">
        <v>969</v>
      </c>
      <c r="AK26" s="62">
        <v>34094</v>
      </c>
      <c r="AL26" s="64">
        <v>88785</v>
      </c>
      <c r="AM26" s="62">
        <v>28067</v>
      </c>
      <c r="AN26" s="62">
        <v>269743</v>
      </c>
      <c r="AO26" s="44"/>
      <c r="AP26" s="63">
        <f t="shared" si="0"/>
        <v>4412323</v>
      </c>
      <c r="AQ26" s="64">
        <v>3541555</v>
      </c>
      <c r="AR26" s="62">
        <v>2477639</v>
      </c>
      <c r="AS26" s="62">
        <v>4052283</v>
      </c>
      <c r="AT26" s="62">
        <v>131383</v>
      </c>
      <c r="AU26" s="62">
        <v>82513</v>
      </c>
      <c r="AV26" s="62">
        <v>6937</v>
      </c>
      <c r="AW26" s="62">
        <v>2075831</v>
      </c>
      <c r="AX26" s="62"/>
      <c r="AY26" s="62"/>
      <c r="AZ26" s="44"/>
      <c r="BA26" s="64">
        <v>160848</v>
      </c>
      <c r="BB26" s="62">
        <v>78824</v>
      </c>
      <c r="BC26" s="62">
        <v>48111</v>
      </c>
      <c r="BD26" s="62">
        <v>115</v>
      </c>
      <c r="BE26" s="62">
        <v>1088</v>
      </c>
      <c r="BF26" s="62">
        <v>237710</v>
      </c>
      <c r="BG26" s="44">
        <v>28709</v>
      </c>
      <c r="BH26" s="64">
        <v>1288</v>
      </c>
      <c r="BI26" s="62">
        <v>27</v>
      </c>
      <c r="BJ26" s="62"/>
      <c r="BK26" s="44"/>
      <c r="BL26" s="63">
        <f t="shared" si="1"/>
        <v>12924861</v>
      </c>
      <c r="BM26" s="64"/>
      <c r="BN26" s="113"/>
      <c r="BO26" s="63"/>
      <c r="BP26" s="119"/>
      <c r="BQ26" s="113"/>
      <c r="BR26" s="63"/>
      <c r="BS26" s="63"/>
      <c r="BT26" s="63">
        <f t="shared" si="5"/>
        <v>0</v>
      </c>
      <c r="BU26" s="46">
        <f t="shared" si="2"/>
        <v>17741084</v>
      </c>
      <c r="BV26" s="46">
        <f t="shared" si="3"/>
        <v>17337184</v>
      </c>
      <c r="BW26" s="24"/>
      <c r="BX26" s="24"/>
    </row>
    <row r="27" spans="1:76" ht="12.5" x14ac:dyDescent="0.25">
      <c r="A27" s="7"/>
      <c r="B27" s="10"/>
      <c r="C27" s="11" t="s">
        <v>17</v>
      </c>
      <c r="D27" s="61">
        <v>20873</v>
      </c>
      <c r="E27" s="52">
        <v>32725</v>
      </c>
      <c r="F27" s="52">
        <v>210166</v>
      </c>
      <c r="G27" s="52">
        <v>6994</v>
      </c>
      <c r="H27" s="52">
        <v>144</v>
      </c>
      <c r="I27" s="52"/>
      <c r="J27" s="64">
        <v>218</v>
      </c>
      <c r="K27" s="62">
        <v>423</v>
      </c>
      <c r="L27" s="62"/>
      <c r="M27" s="62"/>
      <c r="N27" s="64">
        <v>115738</v>
      </c>
      <c r="O27" s="62">
        <v>16220</v>
      </c>
      <c r="P27" s="44">
        <v>1687</v>
      </c>
      <c r="Q27" s="63">
        <f t="shared" si="8"/>
        <v>405188</v>
      </c>
      <c r="R27" s="64">
        <v>895218</v>
      </c>
      <c r="S27" s="62">
        <v>1065875</v>
      </c>
      <c r="T27" s="62">
        <v>1153187</v>
      </c>
      <c r="U27" s="62">
        <v>89207</v>
      </c>
      <c r="V27" s="62">
        <v>65103</v>
      </c>
      <c r="W27" s="62">
        <v>1275</v>
      </c>
      <c r="X27" s="62">
        <v>446855</v>
      </c>
      <c r="Y27" s="62">
        <v>319</v>
      </c>
      <c r="Z27" s="62">
        <v>1713</v>
      </c>
      <c r="AA27" s="62">
        <v>16010</v>
      </c>
      <c r="AB27" s="62"/>
      <c r="AC27" s="62"/>
      <c r="AD27" s="64">
        <v>53922</v>
      </c>
      <c r="AE27" s="62">
        <v>13278</v>
      </c>
      <c r="AF27" s="62">
        <v>94050</v>
      </c>
      <c r="AG27" s="62">
        <v>12</v>
      </c>
      <c r="AH27" s="62">
        <v>180</v>
      </c>
      <c r="AI27" s="62">
        <v>18824</v>
      </c>
      <c r="AJ27" s="62">
        <v>984</v>
      </c>
      <c r="AK27" s="62">
        <v>35157</v>
      </c>
      <c r="AL27" s="64">
        <v>88192</v>
      </c>
      <c r="AM27" s="62">
        <v>29584</v>
      </c>
      <c r="AN27" s="62">
        <v>270154</v>
      </c>
      <c r="AO27" s="44"/>
      <c r="AP27" s="63">
        <f t="shared" si="0"/>
        <v>4339099</v>
      </c>
      <c r="AQ27" s="64">
        <v>3536048</v>
      </c>
      <c r="AR27" s="62">
        <v>2433460</v>
      </c>
      <c r="AS27" s="62">
        <v>4121127</v>
      </c>
      <c r="AT27" s="62">
        <v>133445</v>
      </c>
      <c r="AU27" s="62">
        <v>83522</v>
      </c>
      <c r="AV27" s="62">
        <v>6751</v>
      </c>
      <c r="AW27" s="62">
        <v>2150048</v>
      </c>
      <c r="AX27" s="62"/>
      <c r="AY27" s="62"/>
      <c r="AZ27" s="44"/>
      <c r="BA27" s="64">
        <v>160643</v>
      </c>
      <c r="BB27" s="62">
        <v>87741</v>
      </c>
      <c r="BC27" s="62">
        <v>51420</v>
      </c>
      <c r="BD27" s="62">
        <v>140</v>
      </c>
      <c r="BE27" s="62">
        <v>1086</v>
      </c>
      <c r="BF27" s="62">
        <v>270118</v>
      </c>
      <c r="BG27" s="44">
        <v>31844</v>
      </c>
      <c r="BH27" s="64">
        <v>1284</v>
      </c>
      <c r="BI27" s="62">
        <v>150</v>
      </c>
      <c r="BJ27" s="62"/>
      <c r="BK27" s="44"/>
      <c r="BL27" s="63">
        <f t="shared" si="1"/>
        <v>13068827</v>
      </c>
      <c r="BM27" s="64"/>
      <c r="BN27" s="113"/>
      <c r="BO27" s="63"/>
      <c r="BP27" s="119"/>
      <c r="BQ27" s="113"/>
      <c r="BR27" s="63"/>
      <c r="BS27" s="63"/>
      <c r="BT27" s="63">
        <f t="shared" si="5"/>
        <v>0</v>
      </c>
      <c r="BU27" s="46">
        <f t="shared" si="2"/>
        <v>17813114</v>
      </c>
      <c r="BV27" s="46">
        <f t="shared" si="3"/>
        <v>17407926</v>
      </c>
      <c r="BW27" s="24"/>
      <c r="BX27" s="24"/>
    </row>
    <row r="28" spans="1:76" ht="12.5" x14ac:dyDescent="0.25">
      <c r="A28" s="7"/>
      <c r="B28" s="11"/>
      <c r="C28" s="11" t="s">
        <v>18</v>
      </c>
      <c r="D28" s="61">
        <v>20996</v>
      </c>
      <c r="E28" s="52">
        <v>29140</v>
      </c>
      <c r="F28" s="52">
        <v>207462</v>
      </c>
      <c r="G28" s="52">
        <v>7642</v>
      </c>
      <c r="H28" s="52">
        <v>142</v>
      </c>
      <c r="I28" s="52"/>
      <c r="J28" s="64">
        <v>219</v>
      </c>
      <c r="K28" s="62">
        <v>398</v>
      </c>
      <c r="L28" s="62"/>
      <c r="M28" s="62"/>
      <c r="N28" s="64">
        <v>116047</v>
      </c>
      <c r="O28" s="62">
        <v>14097</v>
      </c>
      <c r="P28" s="44">
        <v>1687</v>
      </c>
      <c r="Q28" s="63">
        <f>SUM(D28:P28)</f>
        <v>397830</v>
      </c>
      <c r="R28" s="64">
        <v>897670</v>
      </c>
      <c r="S28" s="62">
        <v>990507</v>
      </c>
      <c r="T28" s="62">
        <v>1124466</v>
      </c>
      <c r="U28" s="62">
        <v>90949</v>
      </c>
      <c r="V28" s="62">
        <v>62389</v>
      </c>
      <c r="W28" s="62">
        <v>1197</v>
      </c>
      <c r="X28" s="62">
        <v>441879</v>
      </c>
      <c r="Y28" s="62">
        <v>294</v>
      </c>
      <c r="Z28" s="62">
        <v>417</v>
      </c>
      <c r="AA28" s="62">
        <v>16221</v>
      </c>
      <c r="AB28" s="62"/>
      <c r="AC28" s="62"/>
      <c r="AD28" s="64">
        <v>54060</v>
      </c>
      <c r="AE28" s="62">
        <v>13285</v>
      </c>
      <c r="AF28" s="62">
        <v>89975</v>
      </c>
      <c r="AG28" s="62">
        <v>11</v>
      </c>
      <c r="AH28" s="62">
        <v>166</v>
      </c>
      <c r="AI28" s="62">
        <v>11970</v>
      </c>
      <c r="AJ28" s="62">
        <v>928</v>
      </c>
      <c r="AK28" s="62">
        <v>36478</v>
      </c>
      <c r="AL28" s="64">
        <v>88444</v>
      </c>
      <c r="AM28" s="62">
        <v>33315</v>
      </c>
      <c r="AN28" s="62">
        <v>256240</v>
      </c>
      <c r="AO28" s="44"/>
      <c r="AP28" s="63">
        <f t="shared" si="0"/>
        <v>4210861</v>
      </c>
      <c r="AQ28" s="64">
        <v>3536284</v>
      </c>
      <c r="AR28" s="62">
        <v>2478974</v>
      </c>
      <c r="AS28" s="62">
        <v>4207357</v>
      </c>
      <c r="AT28" s="62">
        <v>134828</v>
      </c>
      <c r="AU28" s="62">
        <v>84213</v>
      </c>
      <c r="AV28" s="62">
        <v>6736</v>
      </c>
      <c r="AW28" s="62">
        <v>2306186</v>
      </c>
      <c r="AX28" s="62"/>
      <c r="AY28" s="62"/>
      <c r="AZ28" s="44"/>
      <c r="BA28" s="64">
        <v>160793</v>
      </c>
      <c r="BB28" s="62">
        <v>93171</v>
      </c>
      <c r="BC28" s="62">
        <v>50920</v>
      </c>
      <c r="BD28" s="62">
        <v>148</v>
      </c>
      <c r="BE28" s="62">
        <v>1083</v>
      </c>
      <c r="BF28" s="62">
        <v>169348</v>
      </c>
      <c r="BG28" s="44">
        <v>30333</v>
      </c>
      <c r="BH28" s="64">
        <v>1288</v>
      </c>
      <c r="BI28" s="62">
        <v>78</v>
      </c>
      <c r="BJ28" s="62"/>
      <c r="BK28" s="44"/>
      <c r="BL28" s="63">
        <f t="shared" si="1"/>
        <v>13261740</v>
      </c>
      <c r="BM28" s="64"/>
      <c r="BN28" s="113"/>
      <c r="BO28" s="63"/>
      <c r="BP28" s="119"/>
      <c r="BQ28" s="113"/>
      <c r="BR28" s="63"/>
      <c r="BS28" s="63"/>
      <c r="BT28" s="63">
        <f t="shared" si="5"/>
        <v>0</v>
      </c>
      <c r="BU28" s="46">
        <f t="shared" si="2"/>
        <v>17870431</v>
      </c>
      <c r="BV28" s="46">
        <f t="shared" si="3"/>
        <v>17472601</v>
      </c>
      <c r="BW28" s="24"/>
      <c r="BX28" s="24"/>
    </row>
    <row r="29" spans="1:76" ht="12.5" x14ac:dyDescent="0.25">
      <c r="A29" s="7"/>
      <c r="B29" s="10"/>
      <c r="C29" s="11" t="s">
        <v>19</v>
      </c>
      <c r="D29" s="61">
        <v>21152</v>
      </c>
      <c r="E29" s="52">
        <v>27512</v>
      </c>
      <c r="F29" s="52">
        <v>207515</v>
      </c>
      <c r="G29" s="52">
        <v>8002</v>
      </c>
      <c r="H29" s="52">
        <v>140</v>
      </c>
      <c r="I29" s="52"/>
      <c r="J29" s="64">
        <v>221</v>
      </c>
      <c r="K29" s="62">
        <v>389</v>
      </c>
      <c r="L29" s="62"/>
      <c r="M29" s="62"/>
      <c r="N29" s="64">
        <v>116288</v>
      </c>
      <c r="O29" s="62">
        <v>13955</v>
      </c>
      <c r="P29" s="44">
        <v>1687</v>
      </c>
      <c r="Q29" s="63">
        <f t="shared" ref="Q29:Q30" si="9">SUM(D29:P29)</f>
        <v>396861</v>
      </c>
      <c r="R29" s="64">
        <v>897306</v>
      </c>
      <c r="S29" s="62">
        <v>936864</v>
      </c>
      <c r="T29" s="62">
        <v>1074096</v>
      </c>
      <c r="U29" s="62">
        <v>92493</v>
      </c>
      <c r="V29" s="62">
        <v>61559</v>
      </c>
      <c r="W29" s="62">
        <v>1177</v>
      </c>
      <c r="X29" s="62">
        <v>456134</v>
      </c>
      <c r="Y29" s="62">
        <v>540</v>
      </c>
      <c r="Z29" s="62">
        <v>161</v>
      </c>
      <c r="AA29" s="62">
        <v>18111</v>
      </c>
      <c r="AB29" s="62"/>
      <c r="AC29" s="62"/>
      <c r="AD29" s="64">
        <v>54073</v>
      </c>
      <c r="AE29" s="62">
        <v>14159</v>
      </c>
      <c r="AF29" s="62">
        <v>87926</v>
      </c>
      <c r="AG29" s="62">
        <v>13</v>
      </c>
      <c r="AH29" s="62">
        <v>163</v>
      </c>
      <c r="AI29" s="62">
        <v>13231</v>
      </c>
      <c r="AJ29" s="62">
        <v>831</v>
      </c>
      <c r="AK29" s="62">
        <v>34044</v>
      </c>
      <c r="AL29" s="64">
        <v>88659</v>
      </c>
      <c r="AM29" s="62">
        <v>35634</v>
      </c>
      <c r="AN29" s="62">
        <v>259291</v>
      </c>
      <c r="AO29" s="44"/>
      <c r="AP29" s="63">
        <f t="shared" si="0"/>
        <v>4126465</v>
      </c>
      <c r="AQ29" s="64">
        <v>3536476</v>
      </c>
      <c r="AR29" s="62">
        <v>2572130</v>
      </c>
      <c r="AS29" s="62">
        <v>4240742</v>
      </c>
      <c r="AT29" s="62">
        <v>138179</v>
      </c>
      <c r="AU29" s="62">
        <v>91451</v>
      </c>
      <c r="AV29" s="62">
        <v>6864</v>
      </c>
      <c r="AW29" s="62">
        <v>2442968</v>
      </c>
      <c r="AX29" s="62"/>
      <c r="AY29" s="62"/>
      <c r="AZ29" s="44"/>
      <c r="BA29" s="64">
        <v>160814</v>
      </c>
      <c r="BB29" s="62">
        <v>98496</v>
      </c>
      <c r="BC29" s="62">
        <v>49523</v>
      </c>
      <c r="BD29" s="62">
        <v>167</v>
      </c>
      <c r="BE29" s="62">
        <v>1098</v>
      </c>
      <c r="BF29" s="62">
        <v>175741</v>
      </c>
      <c r="BG29" s="44">
        <v>27931</v>
      </c>
      <c r="BH29" s="64">
        <v>1291</v>
      </c>
      <c r="BI29" s="62">
        <v>34</v>
      </c>
      <c r="BJ29" s="62"/>
      <c r="BK29" s="44"/>
      <c r="BL29" s="63">
        <f t="shared" si="1"/>
        <v>13543905</v>
      </c>
      <c r="BM29" s="64"/>
      <c r="BN29" s="113"/>
      <c r="BO29" s="63"/>
      <c r="BP29" s="119"/>
      <c r="BQ29" s="113"/>
      <c r="BR29" s="63"/>
      <c r="BS29" s="63"/>
      <c r="BT29" s="63">
        <f t="shared" si="5"/>
        <v>0</v>
      </c>
      <c r="BU29" s="46">
        <f t="shared" si="2"/>
        <v>18067231</v>
      </c>
      <c r="BV29" s="46">
        <f t="shared" si="3"/>
        <v>17670370</v>
      </c>
      <c r="BW29" s="24"/>
      <c r="BX29" s="24"/>
    </row>
    <row r="30" spans="1:76" ht="12.5" x14ac:dyDescent="0.25">
      <c r="A30" s="7"/>
      <c r="B30" s="10"/>
      <c r="C30" s="11" t="s">
        <v>20</v>
      </c>
      <c r="D30" s="61">
        <v>21171</v>
      </c>
      <c r="E30" s="52">
        <v>21324</v>
      </c>
      <c r="F30" s="52">
        <v>208592</v>
      </c>
      <c r="G30" s="52">
        <v>8001</v>
      </c>
      <c r="H30" s="52">
        <v>137</v>
      </c>
      <c r="I30" s="52"/>
      <c r="J30" s="64">
        <v>221</v>
      </c>
      <c r="K30" s="62">
        <v>496</v>
      </c>
      <c r="L30" s="62"/>
      <c r="M30" s="62"/>
      <c r="N30" s="64">
        <v>115933</v>
      </c>
      <c r="O30" s="62">
        <v>18750</v>
      </c>
      <c r="P30" s="44">
        <v>10</v>
      </c>
      <c r="Q30" s="63">
        <f t="shared" si="9"/>
        <v>394635</v>
      </c>
      <c r="R30" s="64">
        <v>894780</v>
      </c>
      <c r="S30" s="62">
        <v>873723</v>
      </c>
      <c r="T30" s="62">
        <v>1021052</v>
      </c>
      <c r="U30" s="62">
        <v>93064</v>
      </c>
      <c r="V30" s="62">
        <v>59606</v>
      </c>
      <c r="W30" s="62">
        <v>1131</v>
      </c>
      <c r="X30" s="62">
        <v>456338</v>
      </c>
      <c r="Y30" s="62">
        <v>252</v>
      </c>
      <c r="Z30" s="62">
        <v>78</v>
      </c>
      <c r="AA30" s="62">
        <v>18320</v>
      </c>
      <c r="AB30" s="62"/>
      <c r="AC30" s="62"/>
      <c r="AD30" s="64">
        <v>53997</v>
      </c>
      <c r="AE30" s="62">
        <v>12789</v>
      </c>
      <c r="AF30" s="62">
        <v>86179</v>
      </c>
      <c r="AG30" s="62">
        <v>12</v>
      </c>
      <c r="AH30" s="62">
        <v>159</v>
      </c>
      <c r="AI30" s="62">
        <v>13620</v>
      </c>
      <c r="AJ30" s="62">
        <v>923</v>
      </c>
      <c r="AK30" s="62">
        <v>30866</v>
      </c>
      <c r="AL30" s="64">
        <v>88754</v>
      </c>
      <c r="AM30" s="62">
        <v>38803</v>
      </c>
      <c r="AN30" s="62">
        <v>262697</v>
      </c>
      <c r="AO30" s="44"/>
      <c r="AP30" s="63">
        <f t="shared" si="0"/>
        <v>4007143</v>
      </c>
      <c r="AQ30" s="64">
        <v>3537529</v>
      </c>
      <c r="AR30" s="62">
        <v>2723310</v>
      </c>
      <c r="AS30" s="62">
        <v>4362899</v>
      </c>
      <c r="AT30" s="62">
        <v>139228</v>
      </c>
      <c r="AU30" s="62">
        <v>96446</v>
      </c>
      <c r="AV30" s="62">
        <v>6846</v>
      </c>
      <c r="AW30" s="62">
        <v>2498841</v>
      </c>
      <c r="AX30" s="62"/>
      <c r="AY30" s="62"/>
      <c r="AZ30" s="44"/>
      <c r="BA30" s="64">
        <v>160775</v>
      </c>
      <c r="BB30" s="62">
        <v>107766</v>
      </c>
      <c r="BC30" s="62">
        <v>47721</v>
      </c>
      <c r="BD30" s="62">
        <v>176</v>
      </c>
      <c r="BE30" s="62">
        <v>1100</v>
      </c>
      <c r="BF30" s="62">
        <v>190644</v>
      </c>
      <c r="BG30" s="44">
        <v>27052</v>
      </c>
      <c r="BH30" s="64">
        <v>1292</v>
      </c>
      <c r="BI30" s="62">
        <v>20</v>
      </c>
      <c r="BJ30" s="62"/>
      <c r="BK30" s="44"/>
      <c r="BL30" s="63">
        <f t="shared" si="1"/>
        <v>13901645</v>
      </c>
      <c r="BM30" s="64"/>
      <c r="BN30" s="113"/>
      <c r="BO30" s="63"/>
      <c r="BP30" s="119"/>
      <c r="BQ30" s="113"/>
      <c r="BR30" s="63"/>
      <c r="BS30" s="63"/>
      <c r="BT30" s="63">
        <f t="shared" si="5"/>
        <v>0</v>
      </c>
      <c r="BU30" s="46">
        <f t="shared" si="2"/>
        <v>18303423</v>
      </c>
      <c r="BV30" s="46">
        <f t="shared" si="3"/>
        <v>17908788</v>
      </c>
      <c r="BW30" s="24"/>
      <c r="BX30" s="24"/>
    </row>
    <row r="31" spans="1:76" ht="12.5" x14ac:dyDescent="0.25">
      <c r="A31" s="7"/>
      <c r="B31" s="11"/>
      <c r="C31" s="11" t="s">
        <v>21</v>
      </c>
      <c r="D31" s="61">
        <v>85093</v>
      </c>
      <c r="E31" s="52">
        <v>23389</v>
      </c>
      <c r="F31" s="52">
        <v>199152</v>
      </c>
      <c r="G31" s="52">
        <v>8258</v>
      </c>
      <c r="H31" s="52">
        <v>142</v>
      </c>
      <c r="I31" s="52"/>
      <c r="J31" s="64">
        <v>651</v>
      </c>
      <c r="K31" s="62">
        <v>659</v>
      </c>
      <c r="L31" s="62"/>
      <c r="M31" s="62"/>
      <c r="N31" s="64">
        <v>74668</v>
      </c>
      <c r="O31" s="62">
        <v>26946</v>
      </c>
      <c r="P31" s="44">
        <v>1687</v>
      </c>
      <c r="Q31" s="63">
        <f>SUM(D31:P31)</f>
        <v>420645</v>
      </c>
      <c r="R31" s="64">
        <v>1020821</v>
      </c>
      <c r="S31" s="62">
        <v>779490</v>
      </c>
      <c r="T31" s="62">
        <v>990786</v>
      </c>
      <c r="U31" s="62">
        <v>93796</v>
      </c>
      <c r="V31" s="62">
        <v>58067</v>
      </c>
      <c r="W31" s="62">
        <v>1105</v>
      </c>
      <c r="X31" s="62">
        <v>460027</v>
      </c>
      <c r="Y31" s="62">
        <v>251</v>
      </c>
      <c r="Z31" s="62"/>
      <c r="AA31" s="62">
        <v>18700</v>
      </c>
      <c r="AB31" s="62"/>
      <c r="AC31" s="62"/>
      <c r="AD31" s="64">
        <v>20866</v>
      </c>
      <c r="AE31" s="62">
        <v>10993</v>
      </c>
      <c r="AF31" s="62">
        <v>85460</v>
      </c>
      <c r="AG31" s="62">
        <v>9</v>
      </c>
      <c r="AH31" s="62">
        <v>156</v>
      </c>
      <c r="AI31" s="62">
        <v>15096</v>
      </c>
      <c r="AJ31" s="62">
        <v>923</v>
      </c>
      <c r="AK31" s="62">
        <v>26551</v>
      </c>
      <c r="AL31" s="64">
        <v>134219</v>
      </c>
      <c r="AM31" s="62">
        <v>39915</v>
      </c>
      <c r="AN31" s="62">
        <v>260464</v>
      </c>
      <c r="AO31" s="44"/>
      <c r="AP31" s="63">
        <f t="shared" si="0"/>
        <v>4017695</v>
      </c>
      <c r="AQ31" s="64">
        <v>3330440</v>
      </c>
      <c r="AR31" s="62">
        <v>2766681</v>
      </c>
      <c r="AS31" s="62">
        <v>4481727</v>
      </c>
      <c r="AT31" s="62">
        <v>142285</v>
      </c>
      <c r="AU31" s="62">
        <v>102776</v>
      </c>
      <c r="AV31" s="62">
        <v>6957</v>
      </c>
      <c r="AW31" s="62">
        <v>2583313</v>
      </c>
      <c r="AX31" s="62"/>
      <c r="AY31" s="62"/>
      <c r="AZ31" s="44"/>
      <c r="BA31" s="64">
        <v>150608</v>
      </c>
      <c r="BB31" s="62">
        <v>109157</v>
      </c>
      <c r="BC31" s="62">
        <v>47199</v>
      </c>
      <c r="BD31" s="62">
        <v>187</v>
      </c>
      <c r="BE31" s="62">
        <v>1214</v>
      </c>
      <c r="BF31" s="62">
        <v>209869</v>
      </c>
      <c r="BG31" s="44">
        <v>32347</v>
      </c>
      <c r="BH31" s="64">
        <v>1638</v>
      </c>
      <c r="BI31" s="62">
        <v>20</v>
      </c>
      <c r="BJ31" s="62"/>
      <c r="BK31" s="44"/>
      <c r="BL31" s="63">
        <f t="shared" si="1"/>
        <v>13966418</v>
      </c>
      <c r="BM31" s="64"/>
      <c r="BN31" s="113"/>
      <c r="BO31" s="63"/>
      <c r="BP31" s="119"/>
      <c r="BQ31" s="113"/>
      <c r="BR31" s="63"/>
      <c r="BS31" s="63"/>
      <c r="BT31" s="63">
        <f t="shared" si="5"/>
        <v>0</v>
      </c>
      <c r="BU31" s="46">
        <f t="shared" si="2"/>
        <v>18404758</v>
      </c>
      <c r="BV31" s="46">
        <f t="shared" si="3"/>
        <v>17984113</v>
      </c>
      <c r="BW31" s="24"/>
      <c r="BX31" s="24"/>
    </row>
    <row r="32" spans="1:76" ht="12.5" x14ac:dyDescent="0.25">
      <c r="A32" s="7"/>
      <c r="B32" s="10"/>
      <c r="C32" s="11" t="s">
        <v>22</v>
      </c>
      <c r="D32" s="61">
        <v>60834</v>
      </c>
      <c r="E32" s="52">
        <v>22368</v>
      </c>
      <c r="F32" s="52">
        <v>200931</v>
      </c>
      <c r="G32" s="52">
        <v>8263</v>
      </c>
      <c r="H32" s="52">
        <v>120</v>
      </c>
      <c r="I32" s="52"/>
      <c r="J32" s="64">
        <v>362</v>
      </c>
      <c r="K32" s="62">
        <v>660</v>
      </c>
      <c r="L32" s="62"/>
      <c r="M32" s="62"/>
      <c r="N32" s="64">
        <v>70899</v>
      </c>
      <c r="O32" s="62">
        <v>27084</v>
      </c>
      <c r="P32" s="44">
        <v>1687</v>
      </c>
      <c r="Q32" s="63">
        <f t="shared" ref="Q32:Q33" si="10">SUM(D32:P32)</f>
        <v>393208</v>
      </c>
      <c r="R32" s="64">
        <v>883660</v>
      </c>
      <c r="S32" s="62">
        <v>704271</v>
      </c>
      <c r="T32" s="62">
        <v>922986</v>
      </c>
      <c r="U32" s="62">
        <v>93392</v>
      </c>
      <c r="V32" s="62">
        <v>57258</v>
      </c>
      <c r="W32" s="62">
        <v>1010</v>
      </c>
      <c r="X32" s="62">
        <v>455508</v>
      </c>
      <c r="Y32" s="62">
        <v>225</v>
      </c>
      <c r="Z32" s="62"/>
      <c r="AA32" s="62">
        <v>17403</v>
      </c>
      <c r="AB32" s="62"/>
      <c r="AC32" s="62"/>
      <c r="AD32" s="64">
        <v>33100</v>
      </c>
      <c r="AE32" s="62">
        <v>10298</v>
      </c>
      <c r="AF32" s="62">
        <v>81968</v>
      </c>
      <c r="AG32" s="62">
        <v>9</v>
      </c>
      <c r="AH32" s="62">
        <v>163</v>
      </c>
      <c r="AI32" s="62">
        <v>11861</v>
      </c>
      <c r="AJ32" s="62">
        <v>945</v>
      </c>
      <c r="AK32" s="62">
        <v>23269</v>
      </c>
      <c r="AL32" s="64">
        <v>137629</v>
      </c>
      <c r="AM32" s="62">
        <v>39627</v>
      </c>
      <c r="AN32" s="62">
        <v>257746</v>
      </c>
      <c r="AO32" s="44"/>
      <c r="AP32" s="63">
        <f t="shared" si="0"/>
        <v>3732328</v>
      </c>
      <c r="AQ32" s="64">
        <v>3555561</v>
      </c>
      <c r="AR32" s="62">
        <v>2875034</v>
      </c>
      <c r="AS32" s="62">
        <v>4489909</v>
      </c>
      <c r="AT32" s="62">
        <v>143524</v>
      </c>
      <c r="AU32" s="62">
        <v>109366</v>
      </c>
      <c r="AV32" s="62">
        <v>7048</v>
      </c>
      <c r="AW32" s="62">
        <v>2707939</v>
      </c>
      <c r="AX32" s="62"/>
      <c r="AY32" s="62"/>
      <c r="AZ32" s="44"/>
      <c r="BA32" s="64">
        <v>223144</v>
      </c>
      <c r="BB32" s="62">
        <v>117012</v>
      </c>
      <c r="BC32" s="62">
        <v>48395</v>
      </c>
      <c r="BD32" s="62">
        <v>200</v>
      </c>
      <c r="BE32" s="62">
        <v>1211</v>
      </c>
      <c r="BF32" s="62">
        <v>150793</v>
      </c>
      <c r="BG32" s="44">
        <v>37200</v>
      </c>
      <c r="BH32" s="64">
        <v>6157</v>
      </c>
      <c r="BI32" s="62">
        <v>24</v>
      </c>
      <c r="BJ32" s="62"/>
      <c r="BK32" s="44"/>
      <c r="BL32" s="63">
        <f t="shared" si="1"/>
        <v>14472517</v>
      </c>
      <c r="BM32" s="64"/>
      <c r="BN32" s="113"/>
      <c r="BO32" s="63"/>
      <c r="BP32" s="119"/>
      <c r="BQ32" s="113"/>
      <c r="BR32" s="63"/>
      <c r="BS32" s="63"/>
      <c r="BT32" s="63">
        <f t="shared" si="5"/>
        <v>0</v>
      </c>
      <c r="BU32" s="46">
        <f t="shared" si="2"/>
        <v>18598053</v>
      </c>
      <c r="BV32" s="46">
        <f t="shared" si="3"/>
        <v>18204845</v>
      </c>
      <c r="BW32" s="24"/>
      <c r="BX32" s="24"/>
    </row>
    <row r="33" spans="1:76" ht="13" thickBot="1" x14ac:dyDescent="0.3">
      <c r="A33" s="7"/>
      <c r="B33" s="14"/>
      <c r="C33" s="15" t="s">
        <v>23</v>
      </c>
      <c r="D33" s="53">
        <v>55345</v>
      </c>
      <c r="E33" s="50">
        <v>22270</v>
      </c>
      <c r="F33" s="50">
        <v>194938</v>
      </c>
      <c r="G33" s="50">
        <v>8797</v>
      </c>
      <c r="H33" s="50">
        <v>133</v>
      </c>
      <c r="I33" s="50"/>
      <c r="J33" s="56">
        <v>307</v>
      </c>
      <c r="K33" s="54">
        <v>707</v>
      </c>
      <c r="L33" s="54"/>
      <c r="M33" s="54"/>
      <c r="N33" s="56">
        <v>68796</v>
      </c>
      <c r="O33" s="54">
        <v>27426</v>
      </c>
      <c r="P33" s="42">
        <v>1687</v>
      </c>
      <c r="Q33" s="55">
        <f t="shared" si="10"/>
        <v>380406</v>
      </c>
      <c r="R33" s="56">
        <v>791779</v>
      </c>
      <c r="S33" s="54">
        <v>606401</v>
      </c>
      <c r="T33" s="54">
        <v>944870</v>
      </c>
      <c r="U33" s="54">
        <v>93133</v>
      </c>
      <c r="V33" s="54">
        <v>56327</v>
      </c>
      <c r="W33" s="54">
        <v>991</v>
      </c>
      <c r="X33" s="54">
        <v>442722</v>
      </c>
      <c r="Y33" s="54">
        <v>204</v>
      </c>
      <c r="Z33" s="54"/>
      <c r="AA33" s="54">
        <v>20713</v>
      </c>
      <c r="AB33" s="54"/>
      <c r="AC33" s="54"/>
      <c r="AD33" s="56">
        <v>29883</v>
      </c>
      <c r="AE33" s="54">
        <v>9318</v>
      </c>
      <c r="AF33" s="54">
        <v>75844</v>
      </c>
      <c r="AG33" s="54">
        <v>11</v>
      </c>
      <c r="AH33" s="54">
        <v>163</v>
      </c>
      <c r="AI33" s="54">
        <v>12785</v>
      </c>
      <c r="AJ33" s="54">
        <v>928</v>
      </c>
      <c r="AK33" s="54">
        <v>20020</v>
      </c>
      <c r="AL33" s="56">
        <v>140974</v>
      </c>
      <c r="AM33" s="54">
        <v>41959</v>
      </c>
      <c r="AN33" s="54">
        <v>260659</v>
      </c>
      <c r="AO33" s="42"/>
      <c r="AP33" s="55">
        <f t="shared" si="0"/>
        <v>3549684</v>
      </c>
      <c r="AQ33" s="56">
        <v>3139414</v>
      </c>
      <c r="AR33" s="54">
        <v>3028649</v>
      </c>
      <c r="AS33" s="54">
        <v>4608034</v>
      </c>
      <c r="AT33" s="54">
        <v>148243</v>
      </c>
      <c r="AU33" s="54">
        <v>117976</v>
      </c>
      <c r="AV33" s="54">
        <v>7449</v>
      </c>
      <c r="AW33" s="54">
        <v>2909520</v>
      </c>
      <c r="AX33" s="54"/>
      <c r="AY33" s="54"/>
      <c r="AZ33" s="42"/>
      <c r="BA33" s="56">
        <v>196532</v>
      </c>
      <c r="BB33" s="54">
        <v>152915</v>
      </c>
      <c r="BC33" s="54">
        <v>52587</v>
      </c>
      <c r="BD33" s="54">
        <v>202</v>
      </c>
      <c r="BE33" s="54">
        <v>1183</v>
      </c>
      <c r="BF33" s="54">
        <v>152873</v>
      </c>
      <c r="BG33" s="42">
        <v>42334</v>
      </c>
      <c r="BH33" s="56">
        <v>1286</v>
      </c>
      <c r="BI33" s="54">
        <v>24</v>
      </c>
      <c r="BJ33" s="54"/>
      <c r="BK33" s="42"/>
      <c r="BL33" s="55">
        <f t="shared" si="1"/>
        <v>14559221</v>
      </c>
      <c r="BM33" s="56"/>
      <c r="BN33" s="121"/>
      <c r="BO33" s="55"/>
      <c r="BP33" s="120"/>
      <c r="BQ33" s="121"/>
      <c r="BR33" s="55"/>
      <c r="BS33" s="55"/>
      <c r="BT33" s="55">
        <f t="shared" si="5"/>
        <v>0</v>
      </c>
      <c r="BU33" s="43">
        <f t="shared" si="2"/>
        <v>18489311</v>
      </c>
      <c r="BV33" s="43">
        <f t="shared" si="3"/>
        <v>18108905</v>
      </c>
      <c r="BW33" s="24"/>
      <c r="BX33" s="24"/>
    </row>
    <row r="34" spans="1:76" ht="12.5" x14ac:dyDescent="0.25">
      <c r="A34" s="7"/>
      <c r="B34" s="8">
        <v>2019</v>
      </c>
      <c r="C34" s="8" t="s">
        <v>12</v>
      </c>
      <c r="D34" s="57">
        <v>57996</v>
      </c>
      <c r="E34" s="51">
        <v>20993</v>
      </c>
      <c r="F34" s="51">
        <v>189949</v>
      </c>
      <c r="G34" s="51">
        <v>8587</v>
      </c>
      <c r="H34" s="51">
        <v>110</v>
      </c>
      <c r="I34" s="51"/>
      <c r="J34" s="60">
        <v>314</v>
      </c>
      <c r="K34" s="58">
        <v>790</v>
      </c>
      <c r="L34" s="58"/>
      <c r="M34" s="58"/>
      <c r="N34" s="60">
        <v>67335</v>
      </c>
      <c r="O34" s="58">
        <v>27078</v>
      </c>
      <c r="P34" s="47">
        <v>1687</v>
      </c>
      <c r="Q34" s="59">
        <f>SUM(D34:P34)</f>
        <v>374839</v>
      </c>
      <c r="R34" s="60">
        <v>751513</v>
      </c>
      <c r="S34" s="58">
        <v>489124</v>
      </c>
      <c r="T34" s="58">
        <v>902524</v>
      </c>
      <c r="U34" s="58">
        <v>93393</v>
      </c>
      <c r="V34" s="58">
        <v>54195</v>
      </c>
      <c r="W34" s="58">
        <v>959</v>
      </c>
      <c r="X34" s="58">
        <v>450340</v>
      </c>
      <c r="Y34" s="58">
        <v>202</v>
      </c>
      <c r="Z34" s="58"/>
      <c r="AA34" s="58">
        <v>21248</v>
      </c>
      <c r="AB34" s="58"/>
      <c r="AC34" s="58"/>
      <c r="AD34" s="60">
        <v>27595</v>
      </c>
      <c r="AE34" s="58">
        <v>7697</v>
      </c>
      <c r="AF34" s="58">
        <v>73506</v>
      </c>
      <c r="AG34" s="58">
        <v>9</v>
      </c>
      <c r="AH34" s="58">
        <v>145</v>
      </c>
      <c r="AI34" s="58">
        <v>1592</v>
      </c>
      <c r="AJ34" s="58">
        <v>944</v>
      </c>
      <c r="AK34" s="58"/>
      <c r="AL34" s="60">
        <v>142334</v>
      </c>
      <c r="AM34" s="58">
        <v>41582</v>
      </c>
      <c r="AN34" s="58">
        <v>261000</v>
      </c>
      <c r="AO34" s="47"/>
      <c r="AP34" s="59">
        <f t="shared" si="0"/>
        <v>3319902</v>
      </c>
      <c r="AQ34" s="60">
        <v>3153092</v>
      </c>
      <c r="AR34" s="58">
        <v>3263931</v>
      </c>
      <c r="AS34" s="58">
        <v>4678757</v>
      </c>
      <c r="AT34" s="58">
        <v>149508</v>
      </c>
      <c r="AU34" s="58">
        <v>120293</v>
      </c>
      <c r="AV34" s="58">
        <v>7635</v>
      </c>
      <c r="AW34" s="58">
        <v>2992923</v>
      </c>
      <c r="AX34" s="58"/>
      <c r="AY34" s="58"/>
      <c r="AZ34" s="47"/>
      <c r="BA34" s="60">
        <v>193940</v>
      </c>
      <c r="BB34" s="58">
        <v>159741</v>
      </c>
      <c r="BC34" s="58">
        <v>53832</v>
      </c>
      <c r="BD34" s="58">
        <v>197</v>
      </c>
      <c r="BE34" s="58">
        <v>1210</v>
      </c>
      <c r="BF34" s="58">
        <v>126110</v>
      </c>
      <c r="BG34" s="47"/>
      <c r="BH34" s="60">
        <v>1289</v>
      </c>
      <c r="BI34" s="58">
        <v>32</v>
      </c>
      <c r="BJ34" s="58"/>
      <c r="BK34" s="47"/>
      <c r="BL34" s="59">
        <f t="shared" si="1"/>
        <v>14902490</v>
      </c>
      <c r="BM34" s="60"/>
      <c r="BN34" s="118"/>
      <c r="BO34" s="59"/>
      <c r="BP34" s="117"/>
      <c r="BQ34" s="118"/>
      <c r="BR34" s="59"/>
      <c r="BS34" s="59"/>
      <c r="BT34" s="59">
        <f t="shared" si="5"/>
        <v>0</v>
      </c>
      <c r="BU34" s="49">
        <f t="shared" si="2"/>
        <v>18597231</v>
      </c>
      <c r="BV34" s="49">
        <f t="shared" si="3"/>
        <v>18222392</v>
      </c>
      <c r="BW34" s="24"/>
      <c r="BX34" s="24"/>
    </row>
    <row r="35" spans="1:76" ht="12.5" x14ac:dyDescent="0.25">
      <c r="A35" s="7"/>
      <c r="B35" s="10"/>
      <c r="C35" s="11" t="s">
        <v>13</v>
      </c>
      <c r="D35" s="61">
        <v>50953</v>
      </c>
      <c r="E35" s="52">
        <v>31506</v>
      </c>
      <c r="F35" s="52">
        <v>184668</v>
      </c>
      <c r="G35" s="52">
        <v>8612</v>
      </c>
      <c r="H35" s="52">
        <v>109</v>
      </c>
      <c r="I35" s="52"/>
      <c r="J35" s="64">
        <v>291</v>
      </c>
      <c r="K35" s="62">
        <v>846</v>
      </c>
      <c r="L35" s="62"/>
      <c r="M35" s="62"/>
      <c r="N35" s="64">
        <v>65427</v>
      </c>
      <c r="O35" s="62">
        <v>26455</v>
      </c>
      <c r="P35" s="44">
        <v>1687</v>
      </c>
      <c r="Q35" s="63">
        <f t="shared" ref="Q35:Q36" si="11">SUM(D35:P35)</f>
        <v>370554</v>
      </c>
      <c r="R35" s="64">
        <v>710945</v>
      </c>
      <c r="S35" s="62">
        <v>498004</v>
      </c>
      <c r="T35" s="62">
        <v>920236</v>
      </c>
      <c r="U35" s="62">
        <v>94707</v>
      </c>
      <c r="V35" s="62">
        <v>52247</v>
      </c>
      <c r="W35" s="62">
        <v>906</v>
      </c>
      <c r="X35" s="62">
        <v>460856</v>
      </c>
      <c r="Y35" s="62">
        <v>185</v>
      </c>
      <c r="Z35" s="62"/>
      <c r="AA35" s="62">
        <v>17403</v>
      </c>
      <c r="AB35" s="62"/>
      <c r="AC35" s="62"/>
      <c r="AD35" s="64">
        <v>25291</v>
      </c>
      <c r="AE35" s="62">
        <v>7946</v>
      </c>
      <c r="AF35" s="62">
        <v>69079</v>
      </c>
      <c r="AG35" s="62">
        <v>7</v>
      </c>
      <c r="AH35" s="62">
        <v>151</v>
      </c>
      <c r="AI35" s="62">
        <v>1602</v>
      </c>
      <c r="AJ35" s="62">
        <v>876</v>
      </c>
      <c r="AK35" s="62"/>
      <c r="AL35" s="64">
        <v>143500</v>
      </c>
      <c r="AM35" s="62">
        <v>39285</v>
      </c>
      <c r="AN35" s="62">
        <v>261000</v>
      </c>
      <c r="AO35" s="44"/>
      <c r="AP35" s="63">
        <f t="shared" si="0"/>
        <v>3304226</v>
      </c>
      <c r="AQ35" s="64">
        <v>3157544</v>
      </c>
      <c r="AR35" s="62">
        <v>3390755</v>
      </c>
      <c r="AS35" s="62">
        <v>4619285</v>
      </c>
      <c r="AT35" s="62">
        <v>154125</v>
      </c>
      <c r="AU35" s="62">
        <v>121041</v>
      </c>
      <c r="AV35" s="62">
        <v>7593</v>
      </c>
      <c r="AW35" s="62">
        <v>3061215</v>
      </c>
      <c r="AX35" s="62"/>
      <c r="AY35" s="62"/>
      <c r="AZ35" s="44"/>
      <c r="BA35" s="64">
        <v>191371</v>
      </c>
      <c r="BB35" s="62">
        <v>157593</v>
      </c>
      <c r="BC35" s="62">
        <v>52003</v>
      </c>
      <c r="BD35" s="62">
        <v>197</v>
      </c>
      <c r="BE35" s="62">
        <v>1165</v>
      </c>
      <c r="BF35" s="62">
        <v>82724</v>
      </c>
      <c r="BG35" s="44"/>
      <c r="BH35" s="64">
        <v>1434</v>
      </c>
      <c r="BI35" s="62">
        <v>36</v>
      </c>
      <c r="BJ35" s="62"/>
      <c r="BK35" s="44"/>
      <c r="BL35" s="63">
        <f t="shared" si="1"/>
        <v>14998081</v>
      </c>
      <c r="BM35" s="64"/>
      <c r="BN35" s="113"/>
      <c r="BO35" s="63"/>
      <c r="BP35" s="119"/>
      <c r="BQ35" s="113"/>
      <c r="BR35" s="63"/>
      <c r="BS35" s="63"/>
      <c r="BT35" s="63">
        <f t="shared" si="5"/>
        <v>0</v>
      </c>
      <c r="BU35" s="46">
        <f t="shared" si="2"/>
        <v>18672861</v>
      </c>
      <c r="BV35" s="46">
        <f t="shared" si="3"/>
        <v>18302307</v>
      </c>
      <c r="BW35" s="24"/>
      <c r="BX35" s="24"/>
    </row>
    <row r="36" spans="1:76" ht="12.5" x14ac:dyDescent="0.25">
      <c r="A36" s="7"/>
      <c r="B36" s="10"/>
      <c r="C36" s="11" t="s">
        <v>14</v>
      </c>
      <c r="D36" s="61">
        <v>61923</v>
      </c>
      <c r="E36" s="52">
        <v>29041</v>
      </c>
      <c r="F36" s="52">
        <v>181668</v>
      </c>
      <c r="G36" s="52">
        <v>9260</v>
      </c>
      <c r="H36" s="52">
        <v>124</v>
      </c>
      <c r="I36" s="52"/>
      <c r="J36" s="64">
        <v>353</v>
      </c>
      <c r="K36" s="62">
        <v>759</v>
      </c>
      <c r="L36" s="62"/>
      <c r="M36" s="62"/>
      <c r="N36" s="64">
        <v>62363</v>
      </c>
      <c r="O36" s="62">
        <v>25158</v>
      </c>
      <c r="P36" s="44">
        <v>1687</v>
      </c>
      <c r="Q36" s="63">
        <f t="shared" si="11"/>
        <v>372336</v>
      </c>
      <c r="R36" s="64">
        <v>698115</v>
      </c>
      <c r="S36" s="62">
        <v>452188</v>
      </c>
      <c r="T36" s="62">
        <v>776981</v>
      </c>
      <c r="U36" s="62">
        <v>95620</v>
      </c>
      <c r="V36" s="62">
        <v>51566</v>
      </c>
      <c r="W36" s="62">
        <v>910</v>
      </c>
      <c r="X36" s="62">
        <v>449583</v>
      </c>
      <c r="Y36" s="62">
        <v>180</v>
      </c>
      <c r="Z36" s="62"/>
      <c r="AA36" s="62">
        <v>24345</v>
      </c>
      <c r="AB36" s="62"/>
      <c r="AC36" s="62"/>
      <c r="AD36" s="64">
        <v>24399</v>
      </c>
      <c r="AE36" s="62">
        <v>6756</v>
      </c>
      <c r="AF36" s="62">
        <v>67067</v>
      </c>
      <c r="AG36" s="62">
        <v>8</v>
      </c>
      <c r="AH36" s="62">
        <v>136</v>
      </c>
      <c r="AI36" s="62">
        <v>1404</v>
      </c>
      <c r="AJ36" s="62">
        <v>866</v>
      </c>
      <c r="AK36" s="62"/>
      <c r="AL36" s="64">
        <v>147815</v>
      </c>
      <c r="AM36" s="62">
        <v>39596</v>
      </c>
      <c r="AN36" s="62">
        <v>261000</v>
      </c>
      <c r="AO36" s="44"/>
      <c r="AP36" s="63">
        <f t="shared" si="0"/>
        <v>3098535</v>
      </c>
      <c r="AQ36" s="64">
        <v>3208916</v>
      </c>
      <c r="AR36" s="62">
        <v>3478697</v>
      </c>
      <c r="AS36" s="62">
        <v>4808364</v>
      </c>
      <c r="AT36" s="62">
        <v>157009</v>
      </c>
      <c r="AU36" s="62">
        <v>125438</v>
      </c>
      <c r="AV36" s="62">
        <v>7656</v>
      </c>
      <c r="AW36" s="62">
        <v>3148394</v>
      </c>
      <c r="AX36" s="62"/>
      <c r="AY36" s="62"/>
      <c r="AZ36" s="44"/>
      <c r="BA36" s="64">
        <v>191647</v>
      </c>
      <c r="BB36" s="62">
        <v>139922</v>
      </c>
      <c r="BC36" s="62">
        <v>52504</v>
      </c>
      <c r="BD36" s="62">
        <v>183</v>
      </c>
      <c r="BE36" s="62">
        <v>1222</v>
      </c>
      <c r="BF36" s="62">
        <v>118904</v>
      </c>
      <c r="BG36" s="44"/>
      <c r="BH36" s="64">
        <v>1627</v>
      </c>
      <c r="BI36" s="62">
        <v>33</v>
      </c>
      <c r="BJ36" s="62"/>
      <c r="BK36" s="44"/>
      <c r="BL36" s="63">
        <f t="shared" si="1"/>
        <v>15440516</v>
      </c>
      <c r="BM36" s="64"/>
      <c r="BN36" s="113"/>
      <c r="BO36" s="63"/>
      <c r="BP36" s="119"/>
      <c r="BQ36" s="113"/>
      <c r="BR36" s="63"/>
      <c r="BS36" s="63"/>
      <c r="BT36" s="63">
        <f t="shared" si="5"/>
        <v>0</v>
      </c>
      <c r="BU36" s="46">
        <f t="shared" si="2"/>
        <v>18911387</v>
      </c>
      <c r="BV36" s="46">
        <f t="shared" si="3"/>
        <v>18539051</v>
      </c>
      <c r="BW36" s="24"/>
      <c r="BX36" s="24"/>
    </row>
    <row r="37" spans="1:76" ht="12.5" x14ac:dyDescent="0.25">
      <c r="A37" s="7"/>
      <c r="B37" s="11"/>
      <c r="C37" s="11" t="s">
        <v>15</v>
      </c>
      <c r="D37" s="61">
        <v>57483</v>
      </c>
      <c r="E37" s="52">
        <v>25455</v>
      </c>
      <c r="F37" s="52">
        <v>170819</v>
      </c>
      <c r="G37" s="52">
        <v>9026</v>
      </c>
      <c r="H37" s="52">
        <v>120</v>
      </c>
      <c r="I37" s="52"/>
      <c r="J37" s="64">
        <v>342</v>
      </c>
      <c r="K37" s="62">
        <v>513</v>
      </c>
      <c r="L37" s="62"/>
      <c r="M37" s="62"/>
      <c r="N37" s="64">
        <v>59739</v>
      </c>
      <c r="O37" s="62">
        <v>14630</v>
      </c>
      <c r="P37" s="44">
        <v>1687</v>
      </c>
      <c r="Q37" s="63">
        <f>SUM(D37:P37)</f>
        <v>339814</v>
      </c>
      <c r="R37" s="64">
        <v>651396</v>
      </c>
      <c r="S37" s="62">
        <v>384992</v>
      </c>
      <c r="T37" s="62">
        <v>728343</v>
      </c>
      <c r="U37" s="62">
        <v>95554</v>
      </c>
      <c r="V37" s="62">
        <v>49731</v>
      </c>
      <c r="W37" s="62">
        <v>884</v>
      </c>
      <c r="X37" s="62">
        <v>445710</v>
      </c>
      <c r="Y37" s="62">
        <v>170</v>
      </c>
      <c r="Z37" s="62"/>
      <c r="AA37" s="62">
        <v>19060</v>
      </c>
      <c r="AB37" s="62"/>
      <c r="AC37" s="62"/>
      <c r="AD37" s="64">
        <v>22724</v>
      </c>
      <c r="AE37" s="62">
        <v>5959</v>
      </c>
      <c r="AF37" s="62">
        <v>61869</v>
      </c>
      <c r="AG37" s="62">
        <v>5</v>
      </c>
      <c r="AH37" s="62">
        <v>126</v>
      </c>
      <c r="AI37" s="62">
        <v>1441</v>
      </c>
      <c r="AJ37" s="62">
        <v>847</v>
      </c>
      <c r="AK37" s="62"/>
      <c r="AL37" s="64">
        <v>149310</v>
      </c>
      <c r="AM37" s="62">
        <v>38576</v>
      </c>
      <c r="AN37" s="62">
        <v>266460</v>
      </c>
      <c r="AO37" s="44"/>
      <c r="AP37" s="63">
        <f t="shared" si="0"/>
        <v>2923157</v>
      </c>
      <c r="AQ37" s="64">
        <v>3212537</v>
      </c>
      <c r="AR37" s="62">
        <v>3587844</v>
      </c>
      <c r="AS37" s="62">
        <v>4860068</v>
      </c>
      <c r="AT37" s="62">
        <v>159515</v>
      </c>
      <c r="AU37" s="62">
        <v>128138</v>
      </c>
      <c r="AV37" s="62">
        <v>7528</v>
      </c>
      <c r="AW37" s="62">
        <v>3199779</v>
      </c>
      <c r="AX37" s="62"/>
      <c r="AY37" s="62"/>
      <c r="AZ37" s="44"/>
      <c r="BA37" s="64">
        <v>189406</v>
      </c>
      <c r="BB37" s="62">
        <v>135336</v>
      </c>
      <c r="BC37" s="62">
        <v>53966</v>
      </c>
      <c r="BD37" s="62">
        <v>180</v>
      </c>
      <c r="BE37" s="62">
        <v>1240</v>
      </c>
      <c r="BF37" s="62">
        <v>115487</v>
      </c>
      <c r="BG37" s="44"/>
      <c r="BH37" s="64">
        <v>1704</v>
      </c>
      <c r="BI37" s="62">
        <v>35</v>
      </c>
      <c r="BJ37" s="62"/>
      <c r="BK37" s="44"/>
      <c r="BL37" s="63">
        <f t="shared" si="1"/>
        <v>15652763</v>
      </c>
      <c r="BM37" s="64"/>
      <c r="BN37" s="113"/>
      <c r="BO37" s="63"/>
      <c r="BP37" s="119"/>
      <c r="BQ37" s="113"/>
      <c r="BR37" s="63"/>
      <c r="BS37" s="63"/>
      <c r="BT37" s="63">
        <f t="shared" si="5"/>
        <v>0</v>
      </c>
      <c r="BU37" s="46">
        <f t="shared" si="2"/>
        <v>18915734</v>
      </c>
      <c r="BV37" s="46">
        <f t="shared" si="3"/>
        <v>18575920</v>
      </c>
      <c r="BW37" s="24"/>
      <c r="BX37" s="24"/>
    </row>
    <row r="38" spans="1:76" ht="12.5" x14ac:dyDescent="0.25">
      <c r="A38" s="7"/>
      <c r="B38" s="10"/>
      <c r="C38" s="11" t="s">
        <v>16</v>
      </c>
      <c r="D38" s="61">
        <v>53625</v>
      </c>
      <c r="E38" s="52">
        <v>24739</v>
      </c>
      <c r="F38" s="52">
        <v>165052</v>
      </c>
      <c r="G38" s="52">
        <v>8545</v>
      </c>
      <c r="H38" s="52">
        <v>102</v>
      </c>
      <c r="I38" s="52"/>
      <c r="J38" s="64">
        <v>341</v>
      </c>
      <c r="K38" s="62">
        <v>575</v>
      </c>
      <c r="L38" s="62"/>
      <c r="M38" s="62"/>
      <c r="N38" s="64">
        <v>56891</v>
      </c>
      <c r="O38" s="62">
        <v>14264</v>
      </c>
      <c r="P38" s="44">
        <v>1687</v>
      </c>
      <c r="Q38" s="63">
        <f t="shared" ref="Q38:Q39" si="12">SUM(D38:P38)</f>
        <v>325821</v>
      </c>
      <c r="R38" s="64">
        <v>626278</v>
      </c>
      <c r="S38" s="62">
        <v>374339</v>
      </c>
      <c r="T38" s="62">
        <v>696010</v>
      </c>
      <c r="U38" s="62">
        <v>94041</v>
      </c>
      <c r="V38" s="62">
        <v>48295</v>
      </c>
      <c r="W38" s="62">
        <v>926</v>
      </c>
      <c r="X38" s="62">
        <v>436197</v>
      </c>
      <c r="Y38" s="62">
        <v>159</v>
      </c>
      <c r="Z38" s="62"/>
      <c r="AA38" s="62">
        <v>16328</v>
      </c>
      <c r="AB38" s="62"/>
      <c r="AC38" s="62"/>
      <c r="AD38" s="64">
        <v>23283</v>
      </c>
      <c r="AE38" s="62">
        <v>6778</v>
      </c>
      <c r="AF38" s="62">
        <v>60042</v>
      </c>
      <c r="AG38" s="62">
        <v>6</v>
      </c>
      <c r="AH38" s="62">
        <v>116</v>
      </c>
      <c r="AI38" s="62">
        <v>1235</v>
      </c>
      <c r="AJ38" s="62">
        <v>798</v>
      </c>
      <c r="AK38" s="62"/>
      <c r="AL38" s="64">
        <v>149768</v>
      </c>
      <c r="AM38" s="62">
        <v>39530</v>
      </c>
      <c r="AN38" s="62">
        <v>266460</v>
      </c>
      <c r="AO38" s="44"/>
      <c r="AP38" s="63">
        <f t="shared" si="0"/>
        <v>2840589</v>
      </c>
      <c r="AQ38" s="64">
        <v>3223737</v>
      </c>
      <c r="AR38" s="62">
        <v>3524267</v>
      </c>
      <c r="AS38" s="62">
        <v>4916493</v>
      </c>
      <c r="AT38" s="62">
        <v>159242</v>
      </c>
      <c r="AU38" s="62">
        <v>130714</v>
      </c>
      <c r="AV38" s="62">
        <v>7471</v>
      </c>
      <c r="AW38" s="62">
        <v>3263573</v>
      </c>
      <c r="AX38" s="62"/>
      <c r="AY38" s="62"/>
      <c r="AZ38" s="44"/>
      <c r="BA38" s="64">
        <v>211160</v>
      </c>
      <c r="BB38" s="62">
        <v>168611</v>
      </c>
      <c r="BC38" s="62">
        <v>54001</v>
      </c>
      <c r="BD38" s="62">
        <v>5133</v>
      </c>
      <c r="BE38" s="62">
        <v>1211</v>
      </c>
      <c r="BF38" s="62">
        <v>112254</v>
      </c>
      <c r="BG38" s="44"/>
      <c r="BH38" s="64">
        <v>1731</v>
      </c>
      <c r="BI38" s="62">
        <v>35</v>
      </c>
      <c r="BJ38" s="62"/>
      <c r="BK38" s="44"/>
      <c r="BL38" s="63">
        <f t="shared" si="1"/>
        <v>15779633</v>
      </c>
      <c r="BM38" s="64"/>
      <c r="BN38" s="113"/>
      <c r="BO38" s="63"/>
      <c r="BP38" s="119"/>
      <c r="BQ38" s="113"/>
      <c r="BR38" s="63"/>
      <c r="BS38" s="63"/>
      <c r="BT38" s="63">
        <f t="shared" si="5"/>
        <v>0</v>
      </c>
      <c r="BU38" s="46">
        <f t="shared" si="2"/>
        <v>18946043</v>
      </c>
      <c r="BV38" s="46">
        <f t="shared" si="3"/>
        <v>18620222</v>
      </c>
      <c r="BW38" s="24"/>
      <c r="BX38" s="24"/>
    </row>
    <row r="39" spans="1:76" ht="12.5" x14ac:dyDescent="0.25">
      <c r="A39" s="7"/>
      <c r="B39" s="10"/>
      <c r="C39" s="11" t="s">
        <v>17</v>
      </c>
      <c r="D39" s="61">
        <v>50079</v>
      </c>
      <c r="E39" s="52">
        <v>23181</v>
      </c>
      <c r="F39" s="52">
        <v>164275</v>
      </c>
      <c r="G39" s="52">
        <v>8029</v>
      </c>
      <c r="H39" s="52">
        <v>109</v>
      </c>
      <c r="I39" s="52"/>
      <c r="J39" s="64">
        <v>330</v>
      </c>
      <c r="K39" s="62">
        <v>620</v>
      </c>
      <c r="L39" s="62"/>
      <c r="M39" s="62"/>
      <c r="N39" s="64">
        <v>55007</v>
      </c>
      <c r="O39" s="62">
        <v>13779</v>
      </c>
      <c r="P39" s="44">
        <v>1687</v>
      </c>
      <c r="Q39" s="63">
        <f t="shared" si="12"/>
        <v>317096</v>
      </c>
      <c r="R39" s="64">
        <v>584230</v>
      </c>
      <c r="S39" s="62">
        <v>354338</v>
      </c>
      <c r="T39" s="62">
        <v>688645</v>
      </c>
      <c r="U39" s="62">
        <v>95881</v>
      </c>
      <c r="V39" s="62">
        <v>46362</v>
      </c>
      <c r="W39" s="62">
        <v>776</v>
      </c>
      <c r="X39" s="62">
        <v>417972</v>
      </c>
      <c r="Y39" s="62">
        <v>148</v>
      </c>
      <c r="Z39" s="62"/>
      <c r="AA39" s="62">
        <v>15520</v>
      </c>
      <c r="AB39" s="62"/>
      <c r="AC39" s="62"/>
      <c r="AD39" s="64">
        <v>22702</v>
      </c>
      <c r="AE39" s="62">
        <v>6602</v>
      </c>
      <c r="AF39" s="62">
        <v>58804</v>
      </c>
      <c r="AG39" s="62">
        <v>6</v>
      </c>
      <c r="AH39" s="62">
        <v>110</v>
      </c>
      <c r="AI39" s="62">
        <v>1293</v>
      </c>
      <c r="AJ39" s="62">
        <v>659</v>
      </c>
      <c r="AK39" s="62"/>
      <c r="AL39" s="64">
        <v>150378</v>
      </c>
      <c r="AM39" s="62">
        <v>38384</v>
      </c>
      <c r="AN39" s="62">
        <v>257037</v>
      </c>
      <c r="AO39" s="44"/>
      <c r="AP39" s="63">
        <f t="shared" si="0"/>
        <v>2739847</v>
      </c>
      <c r="AQ39" s="64">
        <v>3231337</v>
      </c>
      <c r="AR39" s="62">
        <v>3495388</v>
      </c>
      <c r="AS39" s="62">
        <v>4931689</v>
      </c>
      <c r="AT39" s="62">
        <v>162081</v>
      </c>
      <c r="AU39" s="62">
        <v>132639</v>
      </c>
      <c r="AV39" s="62">
        <v>7460</v>
      </c>
      <c r="AW39" s="62">
        <v>3358877</v>
      </c>
      <c r="AX39" s="62"/>
      <c r="AY39" s="62"/>
      <c r="AZ39" s="44"/>
      <c r="BA39" s="64">
        <v>227675</v>
      </c>
      <c r="BB39" s="62">
        <v>165902</v>
      </c>
      <c r="BC39" s="62">
        <v>54086</v>
      </c>
      <c r="BD39" s="62">
        <v>5221</v>
      </c>
      <c r="BE39" s="62">
        <v>1195</v>
      </c>
      <c r="BF39" s="62">
        <v>108515</v>
      </c>
      <c r="BG39" s="44"/>
      <c r="BH39" s="64">
        <v>1865</v>
      </c>
      <c r="BI39" s="62">
        <v>36</v>
      </c>
      <c r="BJ39" s="62"/>
      <c r="BK39" s="44"/>
      <c r="BL39" s="63">
        <f t="shared" si="1"/>
        <v>15883966</v>
      </c>
      <c r="BM39" s="64"/>
      <c r="BN39" s="113"/>
      <c r="BO39" s="63"/>
      <c r="BP39" s="119"/>
      <c r="BQ39" s="113"/>
      <c r="BR39" s="63"/>
      <c r="BS39" s="63"/>
      <c r="BT39" s="63">
        <f t="shared" si="5"/>
        <v>0</v>
      </c>
      <c r="BU39" s="46">
        <f t="shared" si="2"/>
        <v>18940909</v>
      </c>
      <c r="BV39" s="46">
        <f t="shared" si="3"/>
        <v>18623813</v>
      </c>
      <c r="BW39" s="24"/>
      <c r="BX39" s="24"/>
    </row>
    <row r="40" spans="1:76" ht="12.5" x14ac:dyDescent="0.25">
      <c r="A40" s="7"/>
      <c r="B40" s="11"/>
      <c r="C40" s="11" t="s">
        <v>18</v>
      </c>
      <c r="D40" s="61">
        <v>47807</v>
      </c>
      <c r="E40" s="52">
        <v>22269</v>
      </c>
      <c r="F40" s="52">
        <v>160273</v>
      </c>
      <c r="G40" s="52">
        <v>8241</v>
      </c>
      <c r="H40" s="52">
        <v>111</v>
      </c>
      <c r="I40" s="52"/>
      <c r="J40" s="64">
        <v>319</v>
      </c>
      <c r="K40" s="62">
        <v>562</v>
      </c>
      <c r="L40" s="62"/>
      <c r="M40" s="62"/>
      <c r="N40" s="64">
        <v>52969</v>
      </c>
      <c r="O40" s="62">
        <v>13144</v>
      </c>
      <c r="P40" s="44">
        <v>1687</v>
      </c>
      <c r="Q40" s="63">
        <f>SUM(D40:P40)</f>
        <v>307382</v>
      </c>
      <c r="R40" s="64">
        <v>562598</v>
      </c>
      <c r="S40" s="62">
        <v>349650</v>
      </c>
      <c r="T40" s="62">
        <v>671885</v>
      </c>
      <c r="U40" s="62">
        <v>94243</v>
      </c>
      <c r="V40" s="62">
        <v>44177</v>
      </c>
      <c r="W40" s="62">
        <v>771</v>
      </c>
      <c r="X40" s="62">
        <v>408435</v>
      </c>
      <c r="Y40" s="62">
        <v>141</v>
      </c>
      <c r="Z40" s="62"/>
      <c r="AA40" s="62">
        <v>14750</v>
      </c>
      <c r="AB40" s="62"/>
      <c r="AC40" s="62"/>
      <c r="AD40" s="64">
        <v>21970</v>
      </c>
      <c r="AE40" s="62">
        <v>6290</v>
      </c>
      <c r="AF40" s="62">
        <v>59202</v>
      </c>
      <c r="AG40" s="62">
        <v>8</v>
      </c>
      <c r="AH40" s="62">
        <v>112</v>
      </c>
      <c r="AI40" s="62">
        <v>1111</v>
      </c>
      <c r="AJ40" s="62">
        <v>659</v>
      </c>
      <c r="AK40" s="62"/>
      <c r="AL40" s="64">
        <v>150392</v>
      </c>
      <c r="AM40" s="62">
        <v>39310</v>
      </c>
      <c r="AN40" s="62">
        <v>257037</v>
      </c>
      <c r="AO40" s="44"/>
      <c r="AP40" s="63">
        <f t="shared" si="0"/>
        <v>2682741</v>
      </c>
      <c r="AQ40" s="64">
        <v>3228295</v>
      </c>
      <c r="AR40" s="62">
        <v>3459001</v>
      </c>
      <c r="AS40" s="62">
        <v>4909648</v>
      </c>
      <c r="AT40" s="62">
        <v>167000</v>
      </c>
      <c r="AU40" s="62">
        <v>134218</v>
      </c>
      <c r="AV40" s="62">
        <v>7401</v>
      </c>
      <c r="AW40" s="62">
        <v>3432414</v>
      </c>
      <c r="AX40" s="62"/>
      <c r="AY40" s="62"/>
      <c r="AZ40" s="44"/>
      <c r="BA40" s="64">
        <v>233365</v>
      </c>
      <c r="BB40" s="62">
        <v>156716</v>
      </c>
      <c r="BC40" s="62">
        <v>54477</v>
      </c>
      <c r="BD40" s="62">
        <v>6486</v>
      </c>
      <c r="BE40" s="62">
        <v>1191</v>
      </c>
      <c r="BF40" s="62">
        <v>107223</v>
      </c>
      <c r="BG40" s="44"/>
      <c r="BH40" s="64">
        <v>2100</v>
      </c>
      <c r="BI40" s="62">
        <v>31</v>
      </c>
      <c r="BJ40" s="62"/>
      <c r="BK40" s="44"/>
      <c r="BL40" s="63">
        <f t="shared" si="1"/>
        <v>15899566</v>
      </c>
      <c r="BM40" s="64"/>
      <c r="BN40" s="113"/>
      <c r="BO40" s="63"/>
      <c r="BP40" s="119"/>
      <c r="BQ40" s="113"/>
      <c r="BR40" s="63"/>
      <c r="BS40" s="63"/>
      <c r="BT40" s="63">
        <f t="shared" si="5"/>
        <v>0</v>
      </c>
      <c r="BU40" s="46">
        <f t="shared" si="2"/>
        <v>18889689</v>
      </c>
      <c r="BV40" s="46">
        <f t="shared" si="3"/>
        <v>18582307</v>
      </c>
      <c r="BW40" s="24"/>
      <c r="BX40" s="24"/>
    </row>
    <row r="41" spans="1:76" ht="12.5" x14ac:dyDescent="0.25">
      <c r="A41" s="7"/>
      <c r="B41" s="10"/>
      <c r="C41" s="11" t="s">
        <v>19</v>
      </c>
      <c r="D41" s="61">
        <v>45326</v>
      </c>
      <c r="E41" s="52">
        <v>21054</v>
      </c>
      <c r="F41" s="52">
        <v>155870</v>
      </c>
      <c r="G41" s="52">
        <v>7620</v>
      </c>
      <c r="H41" s="52">
        <v>112</v>
      </c>
      <c r="I41" s="52"/>
      <c r="J41" s="64">
        <v>310</v>
      </c>
      <c r="K41" s="62">
        <v>564</v>
      </c>
      <c r="L41" s="62"/>
      <c r="M41" s="62"/>
      <c r="N41" s="64">
        <v>50837</v>
      </c>
      <c r="O41" s="62">
        <v>13722</v>
      </c>
      <c r="P41" s="44">
        <v>1687</v>
      </c>
      <c r="Q41" s="63">
        <f t="shared" ref="Q41:Q42" si="13">SUM(D41:P41)</f>
        <v>297102</v>
      </c>
      <c r="R41" s="64">
        <v>542351</v>
      </c>
      <c r="S41" s="62">
        <v>344074</v>
      </c>
      <c r="T41" s="62">
        <v>619482</v>
      </c>
      <c r="U41" s="62">
        <v>93774</v>
      </c>
      <c r="V41" s="62">
        <v>39614</v>
      </c>
      <c r="W41" s="62">
        <v>736</v>
      </c>
      <c r="X41" s="62">
        <v>402560</v>
      </c>
      <c r="Y41" s="62">
        <v>155</v>
      </c>
      <c r="Z41" s="62"/>
      <c r="AA41" s="62">
        <v>14957</v>
      </c>
      <c r="AB41" s="62"/>
      <c r="AC41" s="62"/>
      <c r="AD41" s="64">
        <v>17617</v>
      </c>
      <c r="AE41" s="62">
        <v>6263</v>
      </c>
      <c r="AF41" s="62">
        <v>52754</v>
      </c>
      <c r="AG41" s="62">
        <v>8</v>
      </c>
      <c r="AH41" s="62">
        <v>114</v>
      </c>
      <c r="AI41" s="62">
        <v>1055</v>
      </c>
      <c r="AJ41" s="62">
        <v>649</v>
      </c>
      <c r="AK41" s="62"/>
      <c r="AL41" s="64">
        <v>151874</v>
      </c>
      <c r="AM41" s="62">
        <v>42592</v>
      </c>
      <c r="AN41" s="62">
        <v>235563</v>
      </c>
      <c r="AO41" s="44"/>
      <c r="AP41" s="63">
        <f t="shared" si="0"/>
        <v>2566192</v>
      </c>
      <c r="AQ41" s="64">
        <v>3299926</v>
      </c>
      <c r="AR41" s="62">
        <v>3420451</v>
      </c>
      <c r="AS41" s="62">
        <v>4903020</v>
      </c>
      <c r="AT41" s="62">
        <v>170888</v>
      </c>
      <c r="AU41" s="62">
        <v>128493</v>
      </c>
      <c r="AV41" s="62">
        <v>7309</v>
      </c>
      <c r="AW41" s="62">
        <v>3505623</v>
      </c>
      <c r="AX41" s="62"/>
      <c r="AY41" s="62"/>
      <c r="AZ41" s="44"/>
      <c r="BA41" s="64">
        <v>230962</v>
      </c>
      <c r="BB41" s="62">
        <v>150878</v>
      </c>
      <c r="BC41" s="62">
        <v>56934</v>
      </c>
      <c r="BD41" s="62">
        <v>8561</v>
      </c>
      <c r="BE41" s="62">
        <v>1220</v>
      </c>
      <c r="BF41" s="62">
        <v>103231</v>
      </c>
      <c r="BG41" s="44"/>
      <c r="BH41" s="64">
        <v>2266</v>
      </c>
      <c r="BI41" s="62">
        <v>35</v>
      </c>
      <c r="BJ41" s="62"/>
      <c r="BK41" s="44"/>
      <c r="BL41" s="63">
        <f t="shared" si="1"/>
        <v>15989797</v>
      </c>
      <c r="BM41" s="64"/>
      <c r="BN41" s="113"/>
      <c r="BO41" s="63"/>
      <c r="BP41" s="119"/>
      <c r="BQ41" s="113"/>
      <c r="BR41" s="63"/>
      <c r="BS41" s="63"/>
      <c r="BT41" s="63">
        <f t="shared" si="5"/>
        <v>0</v>
      </c>
      <c r="BU41" s="46">
        <f t="shared" si="2"/>
        <v>18853091</v>
      </c>
      <c r="BV41" s="46">
        <f t="shared" si="3"/>
        <v>18555989</v>
      </c>
      <c r="BW41" s="24"/>
      <c r="BX41" s="24"/>
    </row>
    <row r="42" spans="1:76" ht="12.5" x14ac:dyDescent="0.25">
      <c r="A42" s="7"/>
      <c r="B42" s="10"/>
      <c r="C42" s="11" t="s">
        <v>20</v>
      </c>
      <c r="D42" s="61">
        <v>43080</v>
      </c>
      <c r="E42" s="52">
        <v>20726</v>
      </c>
      <c r="F42" s="52">
        <v>155869</v>
      </c>
      <c r="G42" s="52">
        <v>6802</v>
      </c>
      <c r="H42" s="52">
        <v>100</v>
      </c>
      <c r="I42" s="52"/>
      <c r="J42" s="64">
        <v>271</v>
      </c>
      <c r="K42" s="62">
        <v>576</v>
      </c>
      <c r="L42" s="62"/>
      <c r="M42" s="62"/>
      <c r="N42" s="64">
        <v>48751</v>
      </c>
      <c r="O42" s="62">
        <v>13642</v>
      </c>
      <c r="P42" s="44">
        <v>1687</v>
      </c>
      <c r="Q42" s="63">
        <f t="shared" si="13"/>
        <v>291504</v>
      </c>
      <c r="R42" s="64">
        <v>517750</v>
      </c>
      <c r="S42" s="62">
        <v>342113</v>
      </c>
      <c r="T42" s="62">
        <v>619474</v>
      </c>
      <c r="U42" s="62">
        <v>94318</v>
      </c>
      <c r="V42" s="62">
        <v>34234</v>
      </c>
      <c r="W42" s="62">
        <v>704</v>
      </c>
      <c r="X42" s="62">
        <v>404356</v>
      </c>
      <c r="Y42" s="62">
        <v>145</v>
      </c>
      <c r="Z42" s="62"/>
      <c r="AA42" s="62">
        <v>14486</v>
      </c>
      <c r="AB42" s="62"/>
      <c r="AC42" s="62"/>
      <c r="AD42" s="64">
        <v>13687</v>
      </c>
      <c r="AE42" s="62">
        <v>6209</v>
      </c>
      <c r="AF42" s="62">
        <v>52754</v>
      </c>
      <c r="AG42" s="62">
        <v>6</v>
      </c>
      <c r="AH42" s="62">
        <v>115</v>
      </c>
      <c r="AI42" s="62">
        <v>1118</v>
      </c>
      <c r="AJ42" s="62">
        <v>651</v>
      </c>
      <c r="AK42" s="62"/>
      <c r="AL42" s="64">
        <v>149707</v>
      </c>
      <c r="AM42" s="62">
        <v>44775</v>
      </c>
      <c r="AN42" s="62">
        <v>235563</v>
      </c>
      <c r="AO42" s="44"/>
      <c r="AP42" s="63">
        <f t="shared" ref="AP42:AP73" si="14">SUM(R42:AN42)</f>
        <v>2532165</v>
      </c>
      <c r="AQ42" s="64">
        <v>3294373</v>
      </c>
      <c r="AR42" s="62">
        <v>3378663</v>
      </c>
      <c r="AS42" s="62">
        <v>4889003</v>
      </c>
      <c r="AT42" s="62">
        <v>172327</v>
      </c>
      <c r="AU42" s="62">
        <v>118909</v>
      </c>
      <c r="AV42" s="62">
        <v>7138</v>
      </c>
      <c r="AW42" s="62">
        <v>3530608</v>
      </c>
      <c r="AX42" s="62"/>
      <c r="AY42" s="62"/>
      <c r="AZ42" s="44"/>
      <c r="BA42" s="64">
        <v>224212</v>
      </c>
      <c r="BB42" s="62">
        <v>144824</v>
      </c>
      <c r="BC42" s="62">
        <v>56934</v>
      </c>
      <c r="BD42" s="62">
        <v>9271</v>
      </c>
      <c r="BE42" s="62">
        <v>1186</v>
      </c>
      <c r="BF42" s="62">
        <v>101958</v>
      </c>
      <c r="BG42" s="44"/>
      <c r="BH42" s="64">
        <v>2553</v>
      </c>
      <c r="BI42" s="62">
        <v>31</v>
      </c>
      <c r="BJ42" s="62"/>
      <c r="BK42" s="44"/>
      <c r="BL42" s="63">
        <f t="shared" ref="BL42:BL68" si="15">SUM(AQ42:BI42)</f>
        <v>15931990</v>
      </c>
      <c r="BM42" s="64"/>
      <c r="BN42" s="113"/>
      <c r="BO42" s="63"/>
      <c r="BP42" s="119"/>
      <c r="BQ42" s="113"/>
      <c r="BR42" s="63"/>
      <c r="BS42" s="63"/>
      <c r="BT42" s="63">
        <f t="shared" si="5"/>
        <v>0</v>
      </c>
      <c r="BU42" s="46">
        <f t="shared" ref="BU42:BU73" si="16">+Q42+AP42+BL42+BT42</f>
        <v>18755659</v>
      </c>
      <c r="BV42" s="46">
        <f t="shared" ref="BV42:BV72" si="17">+AP42+BL42+BT42</f>
        <v>18464155</v>
      </c>
      <c r="BW42" s="24"/>
      <c r="BX42" s="24"/>
    </row>
    <row r="43" spans="1:76" ht="12.5" x14ac:dyDescent="0.25">
      <c r="A43" s="7"/>
      <c r="B43" s="11"/>
      <c r="C43" s="11" t="s">
        <v>21</v>
      </c>
      <c r="D43" s="61">
        <v>41314</v>
      </c>
      <c r="E43" s="52">
        <v>20391</v>
      </c>
      <c r="F43" s="52">
        <v>142141</v>
      </c>
      <c r="G43" s="52">
        <v>6845</v>
      </c>
      <c r="H43" s="52">
        <v>110</v>
      </c>
      <c r="I43" s="52"/>
      <c r="J43" s="64">
        <v>278</v>
      </c>
      <c r="K43" s="62">
        <v>572</v>
      </c>
      <c r="L43" s="62"/>
      <c r="M43" s="62"/>
      <c r="N43" s="64">
        <v>47329</v>
      </c>
      <c r="O43" s="62">
        <v>13494</v>
      </c>
      <c r="P43" s="44">
        <v>1687</v>
      </c>
      <c r="Q43" s="63">
        <f>SUM(D43:P43)</f>
        <v>274161</v>
      </c>
      <c r="R43" s="64">
        <v>506923</v>
      </c>
      <c r="S43" s="62">
        <v>327538</v>
      </c>
      <c r="T43" s="62">
        <v>572991</v>
      </c>
      <c r="U43" s="62">
        <v>96369</v>
      </c>
      <c r="V43" s="62">
        <v>35643</v>
      </c>
      <c r="W43" s="62">
        <v>724</v>
      </c>
      <c r="X43" s="62">
        <v>401044</v>
      </c>
      <c r="Y43" s="62">
        <v>145</v>
      </c>
      <c r="Z43" s="62"/>
      <c r="AA43" s="62">
        <v>14448</v>
      </c>
      <c r="AB43" s="62"/>
      <c r="AC43" s="62"/>
      <c r="AD43" s="64">
        <v>13700</v>
      </c>
      <c r="AE43" s="62">
        <v>5958</v>
      </c>
      <c r="AF43" s="62">
        <v>51409</v>
      </c>
      <c r="AG43" s="62">
        <v>6</v>
      </c>
      <c r="AH43" s="62">
        <v>117</v>
      </c>
      <c r="AI43" s="62">
        <v>938</v>
      </c>
      <c r="AJ43" s="62">
        <v>657</v>
      </c>
      <c r="AK43" s="62"/>
      <c r="AL43" s="64">
        <v>153664</v>
      </c>
      <c r="AM43" s="62">
        <v>48492</v>
      </c>
      <c r="AN43" s="62">
        <v>237803</v>
      </c>
      <c r="AO43" s="44"/>
      <c r="AP43" s="63">
        <f t="shared" si="14"/>
        <v>2468569</v>
      </c>
      <c r="AQ43" s="64">
        <v>3306964</v>
      </c>
      <c r="AR43" s="62">
        <v>3346837</v>
      </c>
      <c r="AS43" s="62">
        <v>4857469</v>
      </c>
      <c r="AT43" s="62">
        <v>175172</v>
      </c>
      <c r="AU43" s="62">
        <v>127206</v>
      </c>
      <c r="AV43" s="62">
        <v>6958</v>
      </c>
      <c r="AW43" s="62">
        <v>3604665</v>
      </c>
      <c r="AX43" s="62"/>
      <c r="AY43" s="62"/>
      <c r="AZ43" s="44"/>
      <c r="BA43" s="64">
        <v>219152</v>
      </c>
      <c r="BB43" s="62">
        <v>140089</v>
      </c>
      <c r="BC43" s="62">
        <v>58464</v>
      </c>
      <c r="BD43" s="62">
        <v>9679</v>
      </c>
      <c r="BE43" s="62">
        <v>1281</v>
      </c>
      <c r="BF43" s="62">
        <v>100168</v>
      </c>
      <c r="BG43" s="44"/>
      <c r="BH43" s="64">
        <v>2760</v>
      </c>
      <c r="BI43" s="62">
        <v>48</v>
      </c>
      <c r="BJ43" s="62"/>
      <c r="BK43" s="44"/>
      <c r="BL43" s="63">
        <f t="shared" si="15"/>
        <v>15956912</v>
      </c>
      <c r="BM43" s="64"/>
      <c r="BN43" s="113"/>
      <c r="BO43" s="63"/>
      <c r="BP43" s="119"/>
      <c r="BQ43" s="113"/>
      <c r="BR43" s="63"/>
      <c r="BS43" s="63"/>
      <c r="BT43" s="63">
        <f t="shared" si="5"/>
        <v>0</v>
      </c>
      <c r="BU43" s="46">
        <f t="shared" si="16"/>
        <v>18699642</v>
      </c>
      <c r="BV43" s="46">
        <f t="shared" si="17"/>
        <v>18425481</v>
      </c>
      <c r="BW43" s="24"/>
      <c r="BX43" s="24"/>
    </row>
    <row r="44" spans="1:76" ht="12.5" x14ac:dyDescent="0.25">
      <c r="A44" s="7"/>
      <c r="B44" s="10"/>
      <c r="C44" s="11" t="s">
        <v>22</v>
      </c>
      <c r="D44" s="61">
        <v>38976</v>
      </c>
      <c r="E44" s="52">
        <v>19855</v>
      </c>
      <c r="F44" s="52">
        <v>160255</v>
      </c>
      <c r="G44" s="52">
        <v>7091</v>
      </c>
      <c r="H44" s="52">
        <v>109</v>
      </c>
      <c r="I44" s="52"/>
      <c r="J44" s="64">
        <v>269</v>
      </c>
      <c r="K44" s="62">
        <v>566</v>
      </c>
      <c r="L44" s="62"/>
      <c r="M44" s="62"/>
      <c r="N44" s="64">
        <v>44292</v>
      </c>
      <c r="O44" s="62">
        <v>12946</v>
      </c>
      <c r="P44" s="44">
        <v>1687</v>
      </c>
      <c r="Q44" s="63">
        <f t="shared" ref="Q44:Q45" si="18">SUM(D44:P44)</f>
        <v>286046</v>
      </c>
      <c r="R44" s="64">
        <v>494738</v>
      </c>
      <c r="S44" s="62">
        <v>324135</v>
      </c>
      <c r="T44" s="62">
        <v>580671</v>
      </c>
      <c r="U44" s="62">
        <v>96813</v>
      </c>
      <c r="V44" s="62">
        <v>39957</v>
      </c>
      <c r="W44" s="62">
        <v>631</v>
      </c>
      <c r="X44" s="62">
        <v>405138</v>
      </c>
      <c r="Y44" s="62">
        <v>133</v>
      </c>
      <c r="Z44" s="62"/>
      <c r="AA44" s="62"/>
      <c r="AB44" s="62"/>
      <c r="AC44" s="62"/>
      <c r="AD44" s="64">
        <v>13288</v>
      </c>
      <c r="AE44" s="62">
        <v>5801</v>
      </c>
      <c r="AF44" s="62">
        <v>49469</v>
      </c>
      <c r="AG44" s="62">
        <v>4</v>
      </c>
      <c r="AH44" s="62">
        <v>136</v>
      </c>
      <c r="AI44" s="62">
        <v>1003</v>
      </c>
      <c r="AJ44" s="62">
        <v>638</v>
      </c>
      <c r="AK44" s="62"/>
      <c r="AL44" s="64">
        <v>157431</v>
      </c>
      <c r="AM44" s="62">
        <v>50963</v>
      </c>
      <c r="AN44" s="62">
        <v>241488</v>
      </c>
      <c r="AO44" s="44"/>
      <c r="AP44" s="63">
        <f t="shared" si="14"/>
        <v>2462437</v>
      </c>
      <c r="AQ44" s="64">
        <v>3306316</v>
      </c>
      <c r="AR44" s="62">
        <v>3355687</v>
      </c>
      <c r="AS44" s="62">
        <v>5021122</v>
      </c>
      <c r="AT44" s="62">
        <v>174128</v>
      </c>
      <c r="AU44" s="62">
        <v>133055</v>
      </c>
      <c r="AV44" s="62">
        <v>6822</v>
      </c>
      <c r="AW44" s="62">
        <v>3650098</v>
      </c>
      <c r="AX44" s="62">
        <v>16890</v>
      </c>
      <c r="AY44" s="62"/>
      <c r="AZ44" s="44"/>
      <c r="BA44" s="64">
        <v>213881</v>
      </c>
      <c r="BB44" s="62">
        <v>131449</v>
      </c>
      <c r="BC44" s="62">
        <v>60067</v>
      </c>
      <c r="BD44" s="62">
        <v>10464</v>
      </c>
      <c r="BE44" s="62">
        <v>1222</v>
      </c>
      <c r="BF44" s="62">
        <v>98976</v>
      </c>
      <c r="BG44" s="44"/>
      <c r="BH44" s="64">
        <v>2776</v>
      </c>
      <c r="BI44" s="62">
        <v>39</v>
      </c>
      <c r="BJ44" s="62"/>
      <c r="BK44" s="44"/>
      <c r="BL44" s="63">
        <f t="shared" si="15"/>
        <v>16182992</v>
      </c>
      <c r="BM44" s="64"/>
      <c r="BN44" s="113"/>
      <c r="BO44" s="63"/>
      <c r="BP44" s="119"/>
      <c r="BQ44" s="113"/>
      <c r="BR44" s="63"/>
      <c r="BS44" s="63"/>
      <c r="BT44" s="63">
        <f t="shared" si="5"/>
        <v>0</v>
      </c>
      <c r="BU44" s="46">
        <f t="shared" si="16"/>
        <v>18931475</v>
      </c>
      <c r="BV44" s="46">
        <f t="shared" si="17"/>
        <v>18645429</v>
      </c>
      <c r="BW44" s="24"/>
      <c r="BX44" s="24"/>
    </row>
    <row r="45" spans="1:76" ht="13" thickBot="1" x14ac:dyDescent="0.3">
      <c r="A45" s="7"/>
      <c r="B45" s="14"/>
      <c r="C45" s="15" t="s">
        <v>23</v>
      </c>
      <c r="D45" s="53">
        <v>37718</v>
      </c>
      <c r="E45" s="50">
        <v>19973</v>
      </c>
      <c r="F45" s="50">
        <v>164011</v>
      </c>
      <c r="G45" s="50">
        <v>6915</v>
      </c>
      <c r="H45" s="50">
        <v>101</v>
      </c>
      <c r="I45" s="50"/>
      <c r="J45" s="56">
        <v>271</v>
      </c>
      <c r="K45" s="54">
        <v>590</v>
      </c>
      <c r="L45" s="54"/>
      <c r="M45" s="54"/>
      <c r="N45" s="56">
        <v>42153</v>
      </c>
      <c r="O45" s="54">
        <v>12704</v>
      </c>
      <c r="P45" s="42">
        <v>1687</v>
      </c>
      <c r="Q45" s="55">
        <f t="shared" si="18"/>
        <v>286123</v>
      </c>
      <c r="R45" s="56">
        <v>488512</v>
      </c>
      <c r="S45" s="54">
        <v>318658</v>
      </c>
      <c r="T45" s="54">
        <v>591600</v>
      </c>
      <c r="U45" s="54">
        <v>96343</v>
      </c>
      <c r="V45" s="54">
        <v>38493</v>
      </c>
      <c r="W45" s="54">
        <v>624</v>
      </c>
      <c r="X45" s="54">
        <v>382910</v>
      </c>
      <c r="Y45" s="54">
        <v>142</v>
      </c>
      <c r="Z45" s="54"/>
      <c r="AA45" s="54">
        <v>18490</v>
      </c>
      <c r="AB45" s="54"/>
      <c r="AC45" s="54"/>
      <c r="AD45" s="56">
        <v>13041</v>
      </c>
      <c r="AE45" s="54">
        <v>5321</v>
      </c>
      <c r="AF45" s="54">
        <v>48611</v>
      </c>
      <c r="AG45" s="54">
        <v>5</v>
      </c>
      <c r="AH45" s="54">
        <v>116</v>
      </c>
      <c r="AI45" s="54">
        <v>913</v>
      </c>
      <c r="AJ45" s="54">
        <v>665</v>
      </c>
      <c r="AK45" s="54"/>
      <c r="AL45" s="56">
        <v>163864</v>
      </c>
      <c r="AM45" s="54">
        <v>55039</v>
      </c>
      <c r="AN45" s="54">
        <v>231121</v>
      </c>
      <c r="AO45" s="42"/>
      <c r="AP45" s="55">
        <f t="shared" si="14"/>
        <v>2454468</v>
      </c>
      <c r="AQ45" s="56">
        <v>3363964</v>
      </c>
      <c r="AR45" s="54">
        <v>3341356</v>
      </c>
      <c r="AS45" s="54">
        <v>5145065</v>
      </c>
      <c r="AT45" s="54">
        <v>179887</v>
      </c>
      <c r="AU45" s="54">
        <v>132554</v>
      </c>
      <c r="AV45" s="54">
        <v>6869</v>
      </c>
      <c r="AW45" s="54">
        <v>3831541</v>
      </c>
      <c r="AX45" s="54"/>
      <c r="AY45" s="54"/>
      <c r="AZ45" s="42"/>
      <c r="BA45" s="56">
        <v>208735</v>
      </c>
      <c r="BB45" s="54">
        <v>119021</v>
      </c>
      <c r="BC45" s="54">
        <v>61564</v>
      </c>
      <c r="BD45" s="54">
        <v>11549</v>
      </c>
      <c r="BE45" s="54">
        <v>1249</v>
      </c>
      <c r="BF45" s="54">
        <v>100203</v>
      </c>
      <c r="BG45" s="42"/>
      <c r="BH45" s="56">
        <v>3019</v>
      </c>
      <c r="BI45" s="54">
        <v>38</v>
      </c>
      <c r="BJ45" s="54"/>
      <c r="BK45" s="42"/>
      <c r="BL45" s="55">
        <f t="shared" si="15"/>
        <v>16506614</v>
      </c>
      <c r="BM45" s="56"/>
      <c r="BN45" s="121"/>
      <c r="BO45" s="55"/>
      <c r="BP45" s="120"/>
      <c r="BQ45" s="121"/>
      <c r="BR45" s="55"/>
      <c r="BS45" s="55"/>
      <c r="BT45" s="55">
        <f t="shared" si="5"/>
        <v>0</v>
      </c>
      <c r="BU45" s="43">
        <f t="shared" si="16"/>
        <v>19247205</v>
      </c>
      <c r="BV45" s="43">
        <f t="shared" si="17"/>
        <v>18961082</v>
      </c>
      <c r="BW45" s="24"/>
      <c r="BX45" s="24"/>
    </row>
    <row r="46" spans="1:76" ht="12.5" x14ac:dyDescent="0.25">
      <c r="A46" s="7"/>
      <c r="B46" s="8">
        <v>2020</v>
      </c>
      <c r="C46" s="8" t="s">
        <v>12</v>
      </c>
      <c r="D46" s="57">
        <v>35040</v>
      </c>
      <c r="E46" s="51">
        <v>20639</v>
      </c>
      <c r="F46" s="51">
        <v>161574</v>
      </c>
      <c r="G46" s="51">
        <v>6730</v>
      </c>
      <c r="H46" s="51">
        <v>99</v>
      </c>
      <c r="I46" s="51"/>
      <c r="J46" s="60">
        <v>247</v>
      </c>
      <c r="K46" s="58">
        <v>516</v>
      </c>
      <c r="L46" s="58"/>
      <c r="M46" s="58"/>
      <c r="N46" s="60">
        <v>41149</v>
      </c>
      <c r="O46" s="58">
        <v>11526</v>
      </c>
      <c r="P46" s="47">
        <v>1687</v>
      </c>
      <c r="Q46" s="59">
        <f>SUM(D46:P46)</f>
        <v>279207</v>
      </c>
      <c r="R46" s="60">
        <v>476233</v>
      </c>
      <c r="S46" s="58">
        <v>302326</v>
      </c>
      <c r="T46" s="58">
        <v>579140</v>
      </c>
      <c r="U46" s="58">
        <v>96861</v>
      </c>
      <c r="V46" s="58">
        <v>37011</v>
      </c>
      <c r="W46" s="58">
        <v>630</v>
      </c>
      <c r="X46" s="58">
        <v>375021</v>
      </c>
      <c r="Y46" s="58">
        <v>138</v>
      </c>
      <c r="Z46" s="58"/>
      <c r="AA46" s="58"/>
      <c r="AB46" s="58"/>
      <c r="AC46" s="58"/>
      <c r="AD46" s="60">
        <v>12723</v>
      </c>
      <c r="AE46" s="58">
        <v>4949</v>
      </c>
      <c r="AF46" s="58">
        <v>47385</v>
      </c>
      <c r="AG46" s="58">
        <v>7</v>
      </c>
      <c r="AH46" s="58">
        <v>100</v>
      </c>
      <c r="AI46" s="58">
        <v>951</v>
      </c>
      <c r="AJ46" s="58">
        <v>656</v>
      </c>
      <c r="AK46" s="58"/>
      <c r="AL46" s="60">
        <v>164941</v>
      </c>
      <c r="AM46" s="58">
        <v>56391</v>
      </c>
      <c r="AN46" s="58">
        <v>231121</v>
      </c>
      <c r="AO46" s="47"/>
      <c r="AP46" s="59">
        <f t="shared" si="14"/>
        <v>2386584</v>
      </c>
      <c r="AQ46" s="60">
        <v>3352263</v>
      </c>
      <c r="AR46" s="58">
        <v>3312157</v>
      </c>
      <c r="AS46" s="58">
        <v>5172778</v>
      </c>
      <c r="AT46" s="58">
        <v>182302</v>
      </c>
      <c r="AU46" s="58">
        <v>132874</v>
      </c>
      <c r="AV46" s="58">
        <v>6735</v>
      </c>
      <c r="AW46" s="58">
        <v>3878066</v>
      </c>
      <c r="AX46" s="58">
        <v>15927</v>
      </c>
      <c r="AY46" s="58"/>
      <c r="AZ46" s="47"/>
      <c r="BA46" s="60">
        <v>204363</v>
      </c>
      <c r="BB46" s="58">
        <v>112543</v>
      </c>
      <c r="BC46" s="58">
        <v>61161</v>
      </c>
      <c r="BD46" s="58">
        <v>13044</v>
      </c>
      <c r="BE46" s="58">
        <v>1212</v>
      </c>
      <c r="BF46" s="58">
        <v>102552</v>
      </c>
      <c r="BG46" s="47"/>
      <c r="BH46" s="60">
        <v>3165</v>
      </c>
      <c r="BI46" s="58">
        <v>106</v>
      </c>
      <c r="BJ46" s="58"/>
      <c r="BK46" s="47"/>
      <c r="BL46" s="59">
        <f t="shared" si="15"/>
        <v>16551248</v>
      </c>
      <c r="BM46" s="60"/>
      <c r="BN46" s="118"/>
      <c r="BO46" s="59"/>
      <c r="BP46" s="117"/>
      <c r="BQ46" s="118"/>
      <c r="BR46" s="59"/>
      <c r="BS46" s="59"/>
      <c r="BT46" s="59">
        <f t="shared" si="5"/>
        <v>0</v>
      </c>
      <c r="BU46" s="49">
        <f t="shared" si="16"/>
        <v>19217039</v>
      </c>
      <c r="BV46" s="49">
        <f t="shared" si="17"/>
        <v>18937832</v>
      </c>
      <c r="BW46" s="24"/>
      <c r="BX46" s="24"/>
    </row>
    <row r="47" spans="1:76" ht="12.5" x14ac:dyDescent="0.25">
      <c r="A47" s="7"/>
      <c r="B47" s="10"/>
      <c r="C47" s="11" t="s">
        <v>13</v>
      </c>
      <c r="D47" s="61">
        <v>32229</v>
      </c>
      <c r="E47" s="52">
        <v>20603</v>
      </c>
      <c r="F47" s="52">
        <v>158883</v>
      </c>
      <c r="G47" s="52">
        <v>6033</v>
      </c>
      <c r="H47" s="52">
        <v>97</v>
      </c>
      <c r="I47" s="52"/>
      <c r="J47" s="64">
        <v>228</v>
      </c>
      <c r="K47" s="62">
        <v>481</v>
      </c>
      <c r="L47" s="62"/>
      <c r="M47" s="62"/>
      <c r="N47" s="64">
        <v>39485</v>
      </c>
      <c r="O47" s="62">
        <v>11340</v>
      </c>
      <c r="P47" s="44"/>
      <c r="Q47" s="63">
        <f t="shared" ref="Q47:Q48" si="19">SUM(D47:P47)</f>
        <v>269379</v>
      </c>
      <c r="R47" s="64">
        <v>455442</v>
      </c>
      <c r="S47" s="62">
        <v>302719</v>
      </c>
      <c r="T47" s="62">
        <v>583470</v>
      </c>
      <c r="U47" s="62">
        <v>96429</v>
      </c>
      <c r="V47" s="62">
        <v>33551</v>
      </c>
      <c r="W47" s="62">
        <v>639</v>
      </c>
      <c r="X47" s="62">
        <v>379027</v>
      </c>
      <c r="Y47" s="62">
        <v>126</v>
      </c>
      <c r="Z47" s="62"/>
      <c r="AA47" s="62">
        <v>15066</v>
      </c>
      <c r="AB47" s="62"/>
      <c r="AC47" s="62"/>
      <c r="AD47" s="64">
        <v>15310</v>
      </c>
      <c r="AE47" s="62">
        <v>4887</v>
      </c>
      <c r="AF47" s="62">
        <v>37286</v>
      </c>
      <c r="AG47" s="62">
        <v>4</v>
      </c>
      <c r="AH47" s="62">
        <v>84</v>
      </c>
      <c r="AI47" s="62">
        <v>1100</v>
      </c>
      <c r="AJ47" s="62">
        <v>640</v>
      </c>
      <c r="AK47" s="62"/>
      <c r="AL47" s="64">
        <v>168017</v>
      </c>
      <c r="AM47" s="62">
        <v>60500</v>
      </c>
      <c r="AN47" s="62">
        <v>224708</v>
      </c>
      <c r="AO47" s="44"/>
      <c r="AP47" s="63">
        <f t="shared" si="14"/>
        <v>2379005</v>
      </c>
      <c r="AQ47" s="64">
        <v>3320743</v>
      </c>
      <c r="AR47" s="62">
        <v>3294431</v>
      </c>
      <c r="AS47" s="62">
        <v>5135356</v>
      </c>
      <c r="AT47" s="62">
        <v>181498</v>
      </c>
      <c r="AU47" s="62">
        <v>121611</v>
      </c>
      <c r="AV47" s="62">
        <v>6528</v>
      </c>
      <c r="AW47" s="62">
        <v>3926407</v>
      </c>
      <c r="AX47" s="62"/>
      <c r="AY47" s="62"/>
      <c r="AZ47" s="44"/>
      <c r="BA47" s="64">
        <v>200569</v>
      </c>
      <c r="BB47" s="62">
        <v>105072</v>
      </c>
      <c r="BC47" s="62">
        <v>70460</v>
      </c>
      <c r="BD47" s="62">
        <v>14932</v>
      </c>
      <c r="BE47" s="62">
        <v>1191</v>
      </c>
      <c r="BF47" s="62">
        <v>102845</v>
      </c>
      <c r="BG47" s="44"/>
      <c r="BH47" s="64">
        <v>3142</v>
      </c>
      <c r="BI47" s="62">
        <v>180</v>
      </c>
      <c r="BJ47" s="62"/>
      <c r="BK47" s="44"/>
      <c r="BL47" s="63">
        <f t="shared" si="15"/>
        <v>16484965</v>
      </c>
      <c r="BM47" s="64"/>
      <c r="BN47" s="113"/>
      <c r="BO47" s="63"/>
      <c r="BP47" s="119"/>
      <c r="BQ47" s="113"/>
      <c r="BR47" s="63"/>
      <c r="BS47" s="63"/>
      <c r="BT47" s="63">
        <f t="shared" si="5"/>
        <v>0</v>
      </c>
      <c r="BU47" s="46">
        <f t="shared" si="16"/>
        <v>19133349</v>
      </c>
      <c r="BV47" s="46">
        <f t="shared" si="17"/>
        <v>18863970</v>
      </c>
      <c r="BW47" s="24"/>
      <c r="BX47" s="24"/>
    </row>
    <row r="48" spans="1:76" ht="12.5" x14ac:dyDescent="0.25">
      <c r="A48" s="7"/>
      <c r="B48" s="10"/>
      <c r="C48" s="11" t="s">
        <v>14</v>
      </c>
      <c r="D48" s="61">
        <v>32041</v>
      </c>
      <c r="E48" s="52">
        <v>20161</v>
      </c>
      <c r="F48" s="52">
        <v>154676</v>
      </c>
      <c r="G48" s="52">
        <v>6350</v>
      </c>
      <c r="H48" s="52">
        <v>83</v>
      </c>
      <c r="I48" s="52"/>
      <c r="J48" s="64">
        <v>258</v>
      </c>
      <c r="K48" s="62">
        <v>497</v>
      </c>
      <c r="L48" s="62"/>
      <c r="M48" s="62"/>
      <c r="N48" s="64">
        <v>38355</v>
      </c>
      <c r="O48" s="62">
        <v>11194</v>
      </c>
      <c r="P48" s="44"/>
      <c r="Q48" s="63">
        <f t="shared" si="19"/>
        <v>263615</v>
      </c>
      <c r="R48" s="64">
        <v>446836</v>
      </c>
      <c r="S48" s="62">
        <v>301423</v>
      </c>
      <c r="T48" s="62">
        <v>565533</v>
      </c>
      <c r="U48" s="62">
        <v>96972</v>
      </c>
      <c r="V48" s="62">
        <v>33892</v>
      </c>
      <c r="W48" s="62">
        <v>483</v>
      </c>
      <c r="X48" s="62">
        <v>370316</v>
      </c>
      <c r="Y48" s="62">
        <v>196</v>
      </c>
      <c r="Z48" s="62"/>
      <c r="AA48" s="62">
        <v>23100</v>
      </c>
      <c r="AB48" s="62"/>
      <c r="AC48" s="62"/>
      <c r="AD48" s="64">
        <v>16321</v>
      </c>
      <c r="AE48" s="62">
        <v>4754</v>
      </c>
      <c r="AF48" s="62">
        <v>36691</v>
      </c>
      <c r="AG48" s="62">
        <v>4</v>
      </c>
      <c r="AH48" s="62">
        <v>87</v>
      </c>
      <c r="AI48" s="62">
        <v>919</v>
      </c>
      <c r="AJ48" s="62">
        <v>638</v>
      </c>
      <c r="AK48" s="62"/>
      <c r="AL48" s="64">
        <v>163835</v>
      </c>
      <c r="AM48" s="62">
        <v>60562</v>
      </c>
      <c r="AN48" s="62">
        <v>223920</v>
      </c>
      <c r="AO48" s="44"/>
      <c r="AP48" s="63">
        <f t="shared" si="14"/>
        <v>2346482</v>
      </c>
      <c r="AQ48" s="64">
        <v>3299944</v>
      </c>
      <c r="AR48" s="62">
        <v>3271754</v>
      </c>
      <c r="AS48" s="62">
        <v>5207079</v>
      </c>
      <c r="AT48" s="62">
        <v>180019</v>
      </c>
      <c r="AU48" s="62">
        <v>126806</v>
      </c>
      <c r="AV48" s="62">
        <v>6747</v>
      </c>
      <c r="AW48" s="62">
        <v>3995993</v>
      </c>
      <c r="AX48" s="62"/>
      <c r="AY48" s="62"/>
      <c r="AZ48" s="44"/>
      <c r="BA48" s="64">
        <v>205918</v>
      </c>
      <c r="BB48" s="62">
        <v>101235</v>
      </c>
      <c r="BC48" s="62">
        <v>76263</v>
      </c>
      <c r="BD48" s="62">
        <v>15520</v>
      </c>
      <c r="BE48" s="62">
        <v>1452</v>
      </c>
      <c r="BF48" s="62">
        <v>107379</v>
      </c>
      <c r="BG48" s="44"/>
      <c r="BH48" s="64">
        <v>3297</v>
      </c>
      <c r="BI48" s="62">
        <v>240</v>
      </c>
      <c r="BJ48" s="62"/>
      <c r="BK48" s="44"/>
      <c r="BL48" s="63">
        <f t="shared" si="15"/>
        <v>16599646</v>
      </c>
      <c r="BM48" s="64"/>
      <c r="BN48" s="113"/>
      <c r="BO48" s="63"/>
      <c r="BP48" s="119"/>
      <c r="BQ48" s="113"/>
      <c r="BR48" s="63"/>
      <c r="BS48" s="63"/>
      <c r="BT48" s="63">
        <f t="shared" si="5"/>
        <v>0</v>
      </c>
      <c r="BU48" s="46">
        <f t="shared" si="16"/>
        <v>19209743</v>
      </c>
      <c r="BV48" s="46">
        <f t="shared" si="17"/>
        <v>18946128</v>
      </c>
      <c r="BW48" s="24"/>
      <c r="BX48" s="24"/>
    </row>
    <row r="49" spans="1:77" ht="12.5" x14ac:dyDescent="0.25">
      <c r="A49" s="7"/>
      <c r="B49" s="11"/>
      <c r="C49" s="11" t="s">
        <v>15</v>
      </c>
      <c r="D49" s="61">
        <v>30156</v>
      </c>
      <c r="E49" s="52">
        <v>20368</v>
      </c>
      <c r="F49" s="52">
        <v>152046</v>
      </c>
      <c r="G49" s="52">
        <v>5897</v>
      </c>
      <c r="H49" s="52">
        <v>94</v>
      </c>
      <c r="I49" s="52"/>
      <c r="J49" s="64">
        <v>325</v>
      </c>
      <c r="K49" s="62">
        <v>510</v>
      </c>
      <c r="L49" s="62"/>
      <c r="M49" s="62"/>
      <c r="N49" s="64">
        <v>35354</v>
      </c>
      <c r="O49" s="62">
        <v>11335</v>
      </c>
      <c r="P49" s="44"/>
      <c r="Q49" s="63">
        <f>SUM(D49:P49)</f>
        <v>256085</v>
      </c>
      <c r="R49" s="64">
        <v>430373</v>
      </c>
      <c r="S49" s="62">
        <v>307471</v>
      </c>
      <c r="T49" s="62">
        <v>567773</v>
      </c>
      <c r="U49" s="62">
        <v>96510</v>
      </c>
      <c r="V49" s="62">
        <v>33132</v>
      </c>
      <c r="W49" s="62">
        <v>453</v>
      </c>
      <c r="X49" s="62">
        <v>383616</v>
      </c>
      <c r="Y49" s="62">
        <v>164</v>
      </c>
      <c r="Z49" s="62"/>
      <c r="AA49" s="62">
        <v>16200</v>
      </c>
      <c r="AB49" s="62"/>
      <c r="AC49" s="62"/>
      <c r="AD49" s="64">
        <v>14354</v>
      </c>
      <c r="AE49" s="62">
        <v>5082</v>
      </c>
      <c r="AF49" s="62">
        <v>27562</v>
      </c>
      <c r="AG49" s="62">
        <v>5</v>
      </c>
      <c r="AH49" s="62">
        <v>86</v>
      </c>
      <c r="AI49" s="62">
        <v>1022</v>
      </c>
      <c r="AJ49" s="62">
        <v>628</v>
      </c>
      <c r="AK49" s="62"/>
      <c r="AL49" s="64">
        <v>141483</v>
      </c>
      <c r="AM49" s="62">
        <v>50074</v>
      </c>
      <c r="AN49" s="62">
        <v>218438</v>
      </c>
      <c r="AO49" s="44"/>
      <c r="AP49" s="63">
        <f t="shared" si="14"/>
        <v>2294426</v>
      </c>
      <c r="AQ49" s="64">
        <v>3232369</v>
      </c>
      <c r="AR49" s="62">
        <v>3220262</v>
      </c>
      <c r="AS49" s="62">
        <v>5270676</v>
      </c>
      <c r="AT49" s="62">
        <v>177970</v>
      </c>
      <c r="AU49" s="62">
        <v>122737</v>
      </c>
      <c r="AV49" s="62">
        <v>6615</v>
      </c>
      <c r="AW49" s="62">
        <v>4034097</v>
      </c>
      <c r="AX49" s="62"/>
      <c r="AY49" s="62"/>
      <c r="AZ49" s="44"/>
      <c r="BA49" s="64">
        <v>213147</v>
      </c>
      <c r="BB49" s="62">
        <v>100053</v>
      </c>
      <c r="BC49" s="62">
        <v>79307</v>
      </c>
      <c r="BD49" s="62">
        <v>15899</v>
      </c>
      <c r="BE49" s="62">
        <v>1524</v>
      </c>
      <c r="BF49" s="62">
        <v>105266</v>
      </c>
      <c r="BG49" s="44"/>
      <c r="BH49" s="64">
        <v>3022</v>
      </c>
      <c r="BI49" s="62">
        <v>208</v>
      </c>
      <c r="BJ49" s="62"/>
      <c r="BK49" s="44"/>
      <c r="BL49" s="63">
        <f t="shared" si="15"/>
        <v>16583152</v>
      </c>
      <c r="BM49" s="64"/>
      <c r="BN49" s="113"/>
      <c r="BO49" s="63"/>
      <c r="BP49" s="119"/>
      <c r="BQ49" s="113"/>
      <c r="BR49" s="63"/>
      <c r="BS49" s="63"/>
      <c r="BT49" s="63">
        <f t="shared" si="5"/>
        <v>0</v>
      </c>
      <c r="BU49" s="46">
        <f t="shared" si="16"/>
        <v>19133663</v>
      </c>
      <c r="BV49" s="46">
        <f t="shared" si="17"/>
        <v>18877578</v>
      </c>
      <c r="BW49" s="24"/>
      <c r="BX49" s="24"/>
    </row>
    <row r="50" spans="1:77" ht="12.5" x14ac:dyDescent="0.25">
      <c r="A50" s="7"/>
      <c r="B50" s="10"/>
      <c r="C50" s="11" t="s">
        <v>16</v>
      </c>
      <c r="D50" s="61">
        <v>29215</v>
      </c>
      <c r="E50" s="52">
        <v>20040</v>
      </c>
      <c r="F50" s="52">
        <v>154131</v>
      </c>
      <c r="G50" s="52">
        <v>5796</v>
      </c>
      <c r="H50" s="52">
        <v>39</v>
      </c>
      <c r="I50" s="52"/>
      <c r="J50" s="64">
        <v>340</v>
      </c>
      <c r="K50" s="62">
        <v>546</v>
      </c>
      <c r="L50" s="62"/>
      <c r="M50" s="62"/>
      <c r="N50" s="64">
        <v>34033</v>
      </c>
      <c r="O50" s="62">
        <v>10892</v>
      </c>
      <c r="P50" s="44"/>
      <c r="Q50" s="63">
        <f t="shared" ref="Q50:Q51" si="20">SUM(D50:P50)</f>
        <v>255032</v>
      </c>
      <c r="R50" s="64">
        <v>426668</v>
      </c>
      <c r="S50" s="62">
        <v>302532</v>
      </c>
      <c r="T50" s="62">
        <v>565625</v>
      </c>
      <c r="U50" s="62">
        <v>90494</v>
      </c>
      <c r="V50" s="62">
        <v>31716</v>
      </c>
      <c r="W50" s="62">
        <v>457</v>
      </c>
      <c r="X50" s="62">
        <v>391259</v>
      </c>
      <c r="Y50" s="62">
        <v>134</v>
      </c>
      <c r="Z50" s="62"/>
      <c r="AA50" s="62">
        <v>13532</v>
      </c>
      <c r="AB50" s="62"/>
      <c r="AC50" s="62"/>
      <c r="AD50" s="64">
        <v>14970</v>
      </c>
      <c r="AE50" s="62">
        <v>5356</v>
      </c>
      <c r="AF50" s="62">
        <v>30668</v>
      </c>
      <c r="AG50" s="62">
        <v>4</v>
      </c>
      <c r="AH50" s="62">
        <v>75</v>
      </c>
      <c r="AI50" s="62">
        <v>842</v>
      </c>
      <c r="AJ50" s="62">
        <v>640</v>
      </c>
      <c r="AK50" s="62"/>
      <c r="AL50" s="64">
        <v>143166</v>
      </c>
      <c r="AM50" s="62">
        <v>50388</v>
      </c>
      <c r="AN50" s="62">
        <v>216677</v>
      </c>
      <c r="AO50" s="44"/>
      <c r="AP50" s="63">
        <f t="shared" si="14"/>
        <v>2285203</v>
      </c>
      <c r="AQ50" s="64">
        <v>3227818</v>
      </c>
      <c r="AR50" s="62">
        <v>3169830</v>
      </c>
      <c r="AS50" s="62">
        <v>5343780</v>
      </c>
      <c r="AT50" s="62">
        <v>174336</v>
      </c>
      <c r="AU50" s="62">
        <v>120976</v>
      </c>
      <c r="AV50" s="62">
        <v>6532</v>
      </c>
      <c r="AW50" s="62">
        <v>4073167</v>
      </c>
      <c r="AX50" s="62"/>
      <c r="AY50" s="62"/>
      <c r="AZ50" s="44"/>
      <c r="BA50" s="64">
        <v>244272</v>
      </c>
      <c r="BB50" s="62">
        <v>98832</v>
      </c>
      <c r="BC50" s="62">
        <v>97062</v>
      </c>
      <c r="BD50" s="62">
        <v>24564</v>
      </c>
      <c r="BE50" s="62">
        <v>1584</v>
      </c>
      <c r="BF50" s="62">
        <v>103943</v>
      </c>
      <c r="BG50" s="44"/>
      <c r="BH50" s="64">
        <v>3150</v>
      </c>
      <c r="BI50" s="62">
        <v>270</v>
      </c>
      <c r="BJ50" s="62"/>
      <c r="BK50" s="44"/>
      <c r="BL50" s="63">
        <f t="shared" si="15"/>
        <v>16690116</v>
      </c>
      <c r="BM50" s="64"/>
      <c r="BN50" s="113"/>
      <c r="BO50" s="63"/>
      <c r="BP50" s="119"/>
      <c r="BQ50" s="113"/>
      <c r="BR50" s="63"/>
      <c r="BS50" s="63"/>
      <c r="BT50" s="63">
        <f t="shared" si="5"/>
        <v>0</v>
      </c>
      <c r="BU50" s="46">
        <f t="shared" si="16"/>
        <v>19230351</v>
      </c>
      <c r="BV50" s="46">
        <f t="shared" si="17"/>
        <v>18975319</v>
      </c>
      <c r="BW50" s="24"/>
      <c r="BX50" s="24"/>
    </row>
    <row r="51" spans="1:77" ht="12.5" x14ac:dyDescent="0.25">
      <c r="A51" s="7"/>
      <c r="B51" s="10"/>
      <c r="C51" s="11" t="s">
        <v>17</v>
      </c>
      <c r="D51" s="61">
        <v>27615</v>
      </c>
      <c r="E51" s="52">
        <v>19976</v>
      </c>
      <c r="F51" s="52">
        <v>151039</v>
      </c>
      <c r="G51" s="52">
        <v>5467</v>
      </c>
      <c r="H51" s="52">
        <v>37</v>
      </c>
      <c r="I51" s="52"/>
      <c r="J51" s="64">
        <v>275</v>
      </c>
      <c r="K51" s="62">
        <v>500</v>
      </c>
      <c r="L51" s="62"/>
      <c r="M51" s="62"/>
      <c r="N51" s="64">
        <v>32387</v>
      </c>
      <c r="O51" s="62">
        <v>11047</v>
      </c>
      <c r="P51" s="44"/>
      <c r="Q51" s="63">
        <f t="shared" si="20"/>
        <v>248343</v>
      </c>
      <c r="R51" s="64">
        <v>421698</v>
      </c>
      <c r="S51" s="62">
        <v>301868</v>
      </c>
      <c r="T51" s="62">
        <v>607818</v>
      </c>
      <c r="U51" s="62">
        <v>90933</v>
      </c>
      <c r="V51" s="62">
        <v>30056</v>
      </c>
      <c r="W51" s="62">
        <v>472</v>
      </c>
      <c r="X51" s="62">
        <v>380768</v>
      </c>
      <c r="Y51" s="62">
        <v>148</v>
      </c>
      <c r="Z51" s="62"/>
      <c r="AA51" s="62">
        <v>14502</v>
      </c>
      <c r="AB51" s="62"/>
      <c r="AC51" s="62"/>
      <c r="AD51" s="64">
        <v>16809</v>
      </c>
      <c r="AE51" s="62">
        <v>5602</v>
      </c>
      <c r="AF51" s="62">
        <v>25654</v>
      </c>
      <c r="AG51" s="62">
        <v>1</v>
      </c>
      <c r="AH51" s="62">
        <v>76</v>
      </c>
      <c r="AI51" s="62">
        <v>984</v>
      </c>
      <c r="AJ51" s="62">
        <v>627</v>
      </c>
      <c r="AK51" s="62"/>
      <c r="AL51" s="64">
        <v>142619</v>
      </c>
      <c r="AM51" s="62">
        <v>49408</v>
      </c>
      <c r="AN51" s="62">
        <v>216677</v>
      </c>
      <c r="AO51" s="44"/>
      <c r="AP51" s="63">
        <f t="shared" si="14"/>
        <v>2306720</v>
      </c>
      <c r="AQ51" s="64">
        <v>3226936</v>
      </c>
      <c r="AR51" s="62">
        <v>3100617</v>
      </c>
      <c r="AS51" s="62">
        <v>5448144</v>
      </c>
      <c r="AT51" s="62">
        <v>171476</v>
      </c>
      <c r="AU51" s="62">
        <v>117424</v>
      </c>
      <c r="AV51" s="62">
        <v>6461</v>
      </c>
      <c r="AW51" s="62">
        <v>4153294</v>
      </c>
      <c r="AX51" s="62"/>
      <c r="AY51" s="62"/>
      <c r="AZ51" s="44"/>
      <c r="BA51" s="64">
        <v>274962</v>
      </c>
      <c r="BB51" s="62">
        <v>95178</v>
      </c>
      <c r="BC51" s="62">
        <v>85107</v>
      </c>
      <c r="BD51" s="62">
        <v>25155</v>
      </c>
      <c r="BE51" s="62">
        <v>1575</v>
      </c>
      <c r="BF51" s="62">
        <v>106757</v>
      </c>
      <c r="BG51" s="44"/>
      <c r="BH51" s="64">
        <v>3125</v>
      </c>
      <c r="BI51" s="62">
        <v>407</v>
      </c>
      <c r="BJ51" s="62"/>
      <c r="BK51" s="44"/>
      <c r="BL51" s="63">
        <f t="shared" si="15"/>
        <v>16816618</v>
      </c>
      <c r="BM51" s="64"/>
      <c r="BN51" s="113"/>
      <c r="BO51" s="63"/>
      <c r="BP51" s="119"/>
      <c r="BQ51" s="113"/>
      <c r="BR51" s="63"/>
      <c r="BS51" s="63"/>
      <c r="BT51" s="63">
        <f t="shared" si="5"/>
        <v>0</v>
      </c>
      <c r="BU51" s="46">
        <f t="shared" si="16"/>
        <v>19371681</v>
      </c>
      <c r="BV51" s="46">
        <f t="shared" si="17"/>
        <v>19123338</v>
      </c>
      <c r="BW51" s="24"/>
      <c r="BX51" s="24"/>
    </row>
    <row r="52" spans="1:77" ht="12.5" x14ac:dyDescent="0.25">
      <c r="A52" s="7"/>
      <c r="B52" s="11"/>
      <c r="C52" s="11" t="s">
        <v>18</v>
      </c>
      <c r="D52" s="61">
        <v>26862</v>
      </c>
      <c r="E52" s="52">
        <v>19680</v>
      </c>
      <c r="F52" s="52">
        <v>144421</v>
      </c>
      <c r="G52" s="52">
        <v>5489</v>
      </c>
      <c r="H52" s="52">
        <v>39</v>
      </c>
      <c r="I52" s="52"/>
      <c r="J52" s="64">
        <v>264</v>
      </c>
      <c r="K52" s="62">
        <v>527</v>
      </c>
      <c r="L52" s="62"/>
      <c r="M52" s="62"/>
      <c r="N52" s="64">
        <v>30687</v>
      </c>
      <c r="O52" s="62">
        <v>10980</v>
      </c>
      <c r="P52" s="44"/>
      <c r="Q52" s="63">
        <f>SUM(D52:P52)</f>
        <v>238949</v>
      </c>
      <c r="R52" s="64">
        <v>414108</v>
      </c>
      <c r="S52" s="62">
        <v>299968</v>
      </c>
      <c r="T52" s="62">
        <v>543336</v>
      </c>
      <c r="U52" s="62">
        <v>90723</v>
      </c>
      <c r="V52" s="62">
        <v>29641</v>
      </c>
      <c r="W52" s="62">
        <v>475</v>
      </c>
      <c r="X52" s="62">
        <v>373224</v>
      </c>
      <c r="Y52" s="62">
        <v>162</v>
      </c>
      <c r="Z52" s="62"/>
      <c r="AA52" s="62">
        <v>15201</v>
      </c>
      <c r="AB52" s="62"/>
      <c r="AC52" s="62"/>
      <c r="AD52" s="64">
        <v>16556</v>
      </c>
      <c r="AE52" s="62">
        <v>5576</v>
      </c>
      <c r="AF52" s="62">
        <v>23395</v>
      </c>
      <c r="AG52" s="62">
        <v>7</v>
      </c>
      <c r="AH52" s="62">
        <v>68</v>
      </c>
      <c r="AI52" s="62">
        <v>928</v>
      </c>
      <c r="AJ52" s="62">
        <v>619</v>
      </c>
      <c r="AK52" s="62"/>
      <c r="AL52" s="64">
        <v>141872</v>
      </c>
      <c r="AM52" s="62">
        <v>49239</v>
      </c>
      <c r="AN52" s="62">
        <v>218134</v>
      </c>
      <c r="AO52" s="44"/>
      <c r="AP52" s="63">
        <f t="shared" si="14"/>
        <v>2223232</v>
      </c>
      <c r="AQ52" s="64">
        <v>3267946</v>
      </c>
      <c r="AR52" s="62">
        <v>3066599</v>
      </c>
      <c r="AS52" s="62">
        <v>5583070</v>
      </c>
      <c r="AT52" s="62">
        <v>170245</v>
      </c>
      <c r="AU52" s="62">
        <v>116232</v>
      </c>
      <c r="AV52" s="62">
        <v>6437</v>
      </c>
      <c r="AW52" s="62">
        <v>4255892</v>
      </c>
      <c r="AX52" s="62"/>
      <c r="AY52" s="62"/>
      <c r="AZ52" s="44"/>
      <c r="BA52" s="64">
        <v>289915</v>
      </c>
      <c r="BB52" s="62">
        <v>91228</v>
      </c>
      <c r="BC52" s="62">
        <v>95798</v>
      </c>
      <c r="BD52" s="62">
        <v>26080</v>
      </c>
      <c r="BE52" s="62">
        <v>1666</v>
      </c>
      <c r="BF52" s="62">
        <v>107073</v>
      </c>
      <c r="BG52" s="44"/>
      <c r="BH52" s="64">
        <v>3266</v>
      </c>
      <c r="BI52" s="62">
        <v>462</v>
      </c>
      <c r="BJ52" s="62"/>
      <c r="BK52" s="44"/>
      <c r="BL52" s="63">
        <f t="shared" si="15"/>
        <v>17081909</v>
      </c>
      <c r="BM52" s="64"/>
      <c r="BN52" s="113"/>
      <c r="BO52" s="63"/>
      <c r="BP52" s="119"/>
      <c r="BQ52" s="113"/>
      <c r="BR52" s="63"/>
      <c r="BS52" s="63"/>
      <c r="BT52" s="63">
        <f t="shared" si="5"/>
        <v>0</v>
      </c>
      <c r="BU52" s="46">
        <f t="shared" si="16"/>
        <v>19544090</v>
      </c>
      <c r="BV52" s="46">
        <f t="shared" si="17"/>
        <v>19305141</v>
      </c>
      <c r="BW52" s="24"/>
      <c r="BX52" s="24"/>
    </row>
    <row r="53" spans="1:77" ht="12.5" x14ac:dyDescent="0.25">
      <c r="A53" s="7"/>
      <c r="B53" s="10"/>
      <c r="C53" s="11" t="s">
        <v>19</v>
      </c>
      <c r="D53" s="61">
        <v>25235</v>
      </c>
      <c r="E53" s="52">
        <v>19047</v>
      </c>
      <c r="F53" s="52">
        <v>131633</v>
      </c>
      <c r="G53" s="52">
        <v>5355</v>
      </c>
      <c r="H53" s="52">
        <v>36</v>
      </c>
      <c r="I53" s="52"/>
      <c r="J53" s="64">
        <v>260</v>
      </c>
      <c r="K53" s="62">
        <v>505</v>
      </c>
      <c r="L53" s="62"/>
      <c r="M53" s="62"/>
      <c r="N53" s="64">
        <v>29276</v>
      </c>
      <c r="O53" s="62">
        <v>10936</v>
      </c>
      <c r="P53" s="44"/>
      <c r="Q53" s="63">
        <f t="shared" ref="Q53:Q54" si="21">SUM(D53:P53)</f>
        <v>222283</v>
      </c>
      <c r="R53" s="64">
        <v>387715</v>
      </c>
      <c r="S53" s="62">
        <v>285085</v>
      </c>
      <c r="T53" s="62">
        <v>525801</v>
      </c>
      <c r="U53" s="62">
        <v>89319</v>
      </c>
      <c r="V53" s="62">
        <v>28199</v>
      </c>
      <c r="W53" s="62">
        <v>418</v>
      </c>
      <c r="X53" s="62">
        <v>351488</v>
      </c>
      <c r="Y53" s="62">
        <v>185</v>
      </c>
      <c r="Z53" s="62"/>
      <c r="AA53" s="62">
        <v>18955</v>
      </c>
      <c r="AB53" s="62"/>
      <c r="AC53" s="62"/>
      <c r="AD53" s="64">
        <v>18214</v>
      </c>
      <c r="AE53" s="62">
        <v>5673</v>
      </c>
      <c r="AF53" s="62">
        <v>22869</v>
      </c>
      <c r="AG53" s="62">
        <v>4</v>
      </c>
      <c r="AH53" s="62">
        <v>59</v>
      </c>
      <c r="AI53" s="62">
        <v>978</v>
      </c>
      <c r="AJ53" s="62">
        <v>607</v>
      </c>
      <c r="AK53" s="62"/>
      <c r="AL53" s="64">
        <v>147531</v>
      </c>
      <c r="AM53" s="62">
        <v>52508</v>
      </c>
      <c r="AN53" s="62">
        <v>221966</v>
      </c>
      <c r="AO53" s="44"/>
      <c r="AP53" s="63">
        <f t="shared" si="14"/>
        <v>2157574</v>
      </c>
      <c r="AQ53" s="64">
        <v>3393348</v>
      </c>
      <c r="AR53" s="62">
        <v>3038524</v>
      </c>
      <c r="AS53" s="62">
        <v>5724599</v>
      </c>
      <c r="AT53" s="62">
        <v>169518</v>
      </c>
      <c r="AU53" s="62">
        <v>115067</v>
      </c>
      <c r="AV53" s="62">
        <v>6409</v>
      </c>
      <c r="AW53" s="62">
        <v>4372837</v>
      </c>
      <c r="AX53" s="62"/>
      <c r="AY53" s="62"/>
      <c r="AZ53" s="44"/>
      <c r="BA53" s="64">
        <v>294491</v>
      </c>
      <c r="BB53" s="62">
        <v>86456</v>
      </c>
      <c r="BC53" s="62">
        <v>102283</v>
      </c>
      <c r="BD53" s="62">
        <v>25515</v>
      </c>
      <c r="BE53" s="62">
        <v>1859</v>
      </c>
      <c r="BF53" s="62">
        <v>107673</v>
      </c>
      <c r="BG53" s="44"/>
      <c r="BH53" s="64">
        <v>3559</v>
      </c>
      <c r="BI53" s="62">
        <v>1748</v>
      </c>
      <c r="BJ53" s="62"/>
      <c r="BK53" s="44"/>
      <c r="BL53" s="63">
        <f t="shared" si="15"/>
        <v>17443886</v>
      </c>
      <c r="BM53" s="64"/>
      <c r="BN53" s="113"/>
      <c r="BO53" s="63"/>
      <c r="BP53" s="119"/>
      <c r="BQ53" s="113"/>
      <c r="BR53" s="63"/>
      <c r="BS53" s="63"/>
      <c r="BT53" s="63">
        <f t="shared" si="5"/>
        <v>0</v>
      </c>
      <c r="BU53" s="46">
        <f t="shared" si="16"/>
        <v>19823743</v>
      </c>
      <c r="BV53" s="46">
        <f t="shared" si="17"/>
        <v>19601460</v>
      </c>
      <c r="BW53" s="24"/>
      <c r="BX53" s="24"/>
    </row>
    <row r="54" spans="1:77" ht="12.5" x14ac:dyDescent="0.25">
      <c r="A54" s="7"/>
      <c r="B54" s="10"/>
      <c r="C54" s="11" t="s">
        <v>20</v>
      </c>
      <c r="D54" s="61">
        <v>24311</v>
      </c>
      <c r="E54" s="52">
        <v>18937</v>
      </c>
      <c r="F54" s="52">
        <v>125930</v>
      </c>
      <c r="G54" s="52">
        <v>5006</v>
      </c>
      <c r="H54" s="52">
        <v>36</v>
      </c>
      <c r="I54" s="52"/>
      <c r="J54" s="64">
        <v>269</v>
      </c>
      <c r="K54" s="62">
        <v>629</v>
      </c>
      <c r="L54" s="62"/>
      <c r="M54" s="62"/>
      <c r="N54" s="64">
        <v>26940</v>
      </c>
      <c r="O54" s="62">
        <v>11376</v>
      </c>
      <c r="P54" s="44"/>
      <c r="Q54" s="63">
        <f t="shared" si="21"/>
        <v>213434</v>
      </c>
      <c r="R54" s="64">
        <v>363786</v>
      </c>
      <c r="S54" s="62">
        <v>281723</v>
      </c>
      <c r="T54" s="62">
        <v>508019</v>
      </c>
      <c r="U54" s="62">
        <v>87366</v>
      </c>
      <c r="V54" s="62">
        <v>26414</v>
      </c>
      <c r="W54" s="62">
        <v>412</v>
      </c>
      <c r="X54" s="62">
        <v>343700</v>
      </c>
      <c r="Y54" s="62">
        <v>175</v>
      </c>
      <c r="Z54" s="62"/>
      <c r="AA54" s="62"/>
      <c r="AB54" s="62"/>
      <c r="AC54" s="62"/>
      <c r="AD54" s="64">
        <v>19271</v>
      </c>
      <c r="AE54" s="62">
        <v>6131</v>
      </c>
      <c r="AF54" s="62">
        <v>21191</v>
      </c>
      <c r="AG54" s="62">
        <v>2</v>
      </c>
      <c r="AH54" s="62">
        <v>72</v>
      </c>
      <c r="AI54" s="62">
        <v>1226</v>
      </c>
      <c r="AJ54" s="62">
        <v>599</v>
      </c>
      <c r="AK54" s="62"/>
      <c r="AL54" s="64">
        <v>149684</v>
      </c>
      <c r="AM54" s="62">
        <v>56570</v>
      </c>
      <c r="AN54" s="62">
        <v>229147</v>
      </c>
      <c r="AO54" s="44"/>
      <c r="AP54" s="63">
        <f t="shared" si="14"/>
        <v>2095488</v>
      </c>
      <c r="AQ54" s="64">
        <v>3462841</v>
      </c>
      <c r="AR54" s="62">
        <v>3038125</v>
      </c>
      <c r="AS54" s="62">
        <v>5814561</v>
      </c>
      <c r="AT54" s="62">
        <v>167174</v>
      </c>
      <c r="AU54" s="62">
        <v>107294</v>
      </c>
      <c r="AV54" s="62">
        <v>6380</v>
      </c>
      <c r="AW54" s="62">
        <v>4440044</v>
      </c>
      <c r="AX54" s="62">
        <v>19722</v>
      </c>
      <c r="AY54" s="62"/>
      <c r="AZ54" s="44"/>
      <c r="BA54" s="64">
        <v>293538</v>
      </c>
      <c r="BB54" s="62">
        <v>91536</v>
      </c>
      <c r="BC54" s="62">
        <v>112970</v>
      </c>
      <c r="BD54" s="62">
        <v>24570</v>
      </c>
      <c r="BE54" s="62">
        <v>1823</v>
      </c>
      <c r="BF54" s="62">
        <v>112745</v>
      </c>
      <c r="BG54" s="44"/>
      <c r="BH54" s="64">
        <v>3683</v>
      </c>
      <c r="BI54" s="62">
        <v>2449</v>
      </c>
      <c r="BJ54" s="62"/>
      <c r="BK54" s="44"/>
      <c r="BL54" s="63">
        <f t="shared" si="15"/>
        <v>17699455</v>
      </c>
      <c r="BM54" s="64"/>
      <c r="BN54" s="113"/>
      <c r="BO54" s="63"/>
      <c r="BP54" s="119"/>
      <c r="BQ54" s="113"/>
      <c r="BR54" s="63"/>
      <c r="BS54" s="63"/>
      <c r="BT54" s="63">
        <f t="shared" si="5"/>
        <v>0</v>
      </c>
      <c r="BU54" s="46">
        <f t="shared" si="16"/>
        <v>20008377</v>
      </c>
      <c r="BV54" s="46">
        <f t="shared" si="17"/>
        <v>19794943</v>
      </c>
      <c r="BW54" s="24"/>
      <c r="BX54" s="24"/>
    </row>
    <row r="55" spans="1:77" ht="12.5" x14ac:dyDescent="0.25">
      <c r="A55" s="7"/>
      <c r="B55" s="11"/>
      <c r="C55" s="11" t="s">
        <v>21</v>
      </c>
      <c r="D55" s="61">
        <v>22963</v>
      </c>
      <c r="E55" s="52">
        <v>18725</v>
      </c>
      <c r="F55" s="52">
        <v>119701</v>
      </c>
      <c r="G55" s="52">
        <v>5024</v>
      </c>
      <c r="H55" s="52">
        <v>37</v>
      </c>
      <c r="I55" s="52"/>
      <c r="J55" s="64">
        <v>275</v>
      </c>
      <c r="K55" s="62">
        <v>609</v>
      </c>
      <c r="L55" s="62"/>
      <c r="M55" s="62"/>
      <c r="N55" s="64">
        <v>25439</v>
      </c>
      <c r="O55" s="62">
        <v>11445</v>
      </c>
      <c r="P55" s="44"/>
      <c r="Q55" s="63">
        <f>SUM(D55:P55)</f>
        <v>204218</v>
      </c>
      <c r="R55" s="64">
        <v>346401</v>
      </c>
      <c r="S55" s="62">
        <v>273309</v>
      </c>
      <c r="T55" s="62">
        <v>505020</v>
      </c>
      <c r="U55" s="62">
        <v>85650</v>
      </c>
      <c r="V55" s="62">
        <v>25614</v>
      </c>
      <c r="W55" s="62">
        <v>448</v>
      </c>
      <c r="X55" s="62">
        <v>330968</v>
      </c>
      <c r="Y55" s="62">
        <v>161</v>
      </c>
      <c r="Z55" s="62"/>
      <c r="AA55" s="62"/>
      <c r="AB55" s="62"/>
      <c r="AC55" s="62"/>
      <c r="AD55" s="64">
        <v>19857</v>
      </c>
      <c r="AE55" s="62">
        <v>6181</v>
      </c>
      <c r="AF55" s="62">
        <v>21439</v>
      </c>
      <c r="AG55" s="62">
        <v>4</v>
      </c>
      <c r="AH55" s="62">
        <v>57</v>
      </c>
      <c r="AI55" s="62">
        <v>1060</v>
      </c>
      <c r="AJ55" s="62">
        <v>591</v>
      </c>
      <c r="AK55" s="62"/>
      <c r="AL55" s="64">
        <v>157460</v>
      </c>
      <c r="AM55" s="62">
        <v>60611</v>
      </c>
      <c r="AN55" s="62">
        <v>235846</v>
      </c>
      <c r="AO55" s="44"/>
      <c r="AP55" s="63">
        <f t="shared" si="14"/>
        <v>2070677</v>
      </c>
      <c r="AQ55" s="64">
        <v>3531634</v>
      </c>
      <c r="AR55" s="62">
        <v>3018229</v>
      </c>
      <c r="AS55" s="62">
        <v>5918326</v>
      </c>
      <c r="AT55" s="62">
        <v>166640</v>
      </c>
      <c r="AU55" s="62">
        <v>110403</v>
      </c>
      <c r="AV55" s="62">
        <v>6478</v>
      </c>
      <c r="AW55" s="62">
        <v>4465934</v>
      </c>
      <c r="AX55" s="62">
        <v>19833</v>
      </c>
      <c r="AY55" s="62">
        <v>494</v>
      </c>
      <c r="AZ55" s="44"/>
      <c r="BA55" s="64">
        <v>299855</v>
      </c>
      <c r="BB55" s="62">
        <v>92229</v>
      </c>
      <c r="BC55" s="62">
        <v>121929</v>
      </c>
      <c r="BD55" s="62">
        <v>23451</v>
      </c>
      <c r="BE55" s="62">
        <v>1908</v>
      </c>
      <c r="BF55" s="62">
        <v>117305</v>
      </c>
      <c r="BG55" s="44"/>
      <c r="BH55" s="64">
        <v>4166</v>
      </c>
      <c r="BI55" s="62">
        <v>3184</v>
      </c>
      <c r="BJ55" s="62"/>
      <c r="BK55" s="44"/>
      <c r="BL55" s="63">
        <f t="shared" si="15"/>
        <v>17901998</v>
      </c>
      <c r="BM55" s="64"/>
      <c r="BN55" s="113"/>
      <c r="BO55" s="63"/>
      <c r="BP55" s="119"/>
      <c r="BQ55" s="113"/>
      <c r="BR55" s="63"/>
      <c r="BS55" s="63"/>
      <c r="BT55" s="63">
        <f t="shared" si="5"/>
        <v>0</v>
      </c>
      <c r="BU55" s="46">
        <f t="shared" si="16"/>
        <v>20176893</v>
      </c>
      <c r="BV55" s="46">
        <f t="shared" si="17"/>
        <v>19972675</v>
      </c>
      <c r="BW55" s="24"/>
      <c r="BX55" s="24"/>
    </row>
    <row r="56" spans="1:77" ht="12.5" x14ac:dyDescent="0.25">
      <c r="A56" s="7"/>
      <c r="B56" s="10"/>
      <c r="C56" s="11" t="s">
        <v>22</v>
      </c>
      <c r="D56" s="61">
        <v>21508</v>
      </c>
      <c r="E56" s="52">
        <v>18618</v>
      </c>
      <c r="F56" s="52">
        <v>113213</v>
      </c>
      <c r="G56" s="52">
        <v>5132</v>
      </c>
      <c r="H56" s="52">
        <v>33</v>
      </c>
      <c r="I56" s="52"/>
      <c r="J56" s="64">
        <v>249</v>
      </c>
      <c r="K56" s="62">
        <v>631</v>
      </c>
      <c r="L56" s="62"/>
      <c r="M56" s="62"/>
      <c r="N56" s="64">
        <v>23687</v>
      </c>
      <c r="O56" s="62">
        <v>11375</v>
      </c>
      <c r="P56" s="44"/>
      <c r="Q56" s="63">
        <f t="shared" ref="Q56:Q57" si="22">SUM(D56:P56)</f>
        <v>194446</v>
      </c>
      <c r="R56" s="64">
        <v>327528</v>
      </c>
      <c r="S56" s="62">
        <v>268264</v>
      </c>
      <c r="T56" s="62">
        <v>494361</v>
      </c>
      <c r="U56" s="62">
        <v>83983</v>
      </c>
      <c r="V56" s="62">
        <v>25341</v>
      </c>
      <c r="W56" s="62">
        <v>395</v>
      </c>
      <c r="X56" s="62">
        <v>332113</v>
      </c>
      <c r="Y56" s="62">
        <v>146</v>
      </c>
      <c r="Z56" s="62"/>
      <c r="AA56" s="62"/>
      <c r="AB56" s="62">
        <v>20</v>
      </c>
      <c r="AC56" s="62"/>
      <c r="AD56" s="64">
        <v>18942</v>
      </c>
      <c r="AE56" s="62">
        <v>6264</v>
      </c>
      <c r="AF56" s="62">
        <v>21011</v>
      </c>
      <c r="AG56" s="62">
        <v>3</v>
      </c>
      <c r="AH56" s="62">
        <v>52</v>
      </c>
      <c r="AI56" s="62">
        <v>1133</v>
      </c>
      <c r="AJ56" s="62">
        <v>596</v>
      </c>
      <c r="AK56" s="62"/>
      <c r="AL56" s="64">
        <v>158153</v>
      </c>
      <c r="AM56" s="62">
        <v>63297</v>
      </c>
      <c r="AN56" s="62">
        <v>235840</v>
      </c>
      <c r="AO56" s="44"/>
      <c r="AP56" s="63">
        <f t="shared" si="14"/>
        <v>2037442</v>
      </c>
      <c r="AQ56" s="64">
        <v>3586711</v>
      </c>
      <c r="AR56" s="62">
        <v>3032864</v>
      </c>
      <c r="AS56" s="62">
        <v>5962182</v>
      </c>
      <c r="AT56" s="62">
        <v>164325</v>
      </c>
      <c r="AU56" s="62">
        <v>112064</v>
      </c>
      <c r="AV56" s="62">
        <v>6539</v>
      </c>
      <c r="AW56" s="62">
        <v>4550750</v>
      </c>
      <c r="AX56" s="62">
        <v>20998</v>
      </c>
      <c r="AY56" s="62">
        <v>1929</v>
      </c>
      <c r="AZ56" s="44"/>
      <c r="BA56" s="64">
        <v>298568</v>
      </c>
      <c r="BB56" s="62">
        <v>91952</v>
      </c>
      <c r="BC56" s="62">
        <v>125023</v>
      </c>
      <c r="BD56" s="62">
        <v>24265</v>
      </c>
      <c r="BE56" s="62">
        <v>2021</v>
      </c>
      <c r="BF56" s="62">
        <v>121103</v>
      </c>
      <c r="BG56" s="44"/>
      <c r="BH56" s="64">
        <v>5210</v>
      </c>
      <c r="BI56" s="62">
        <v>4083</v>
      </c>
      <c r="BJ56" s="62"/>
      <c r="BK56" s="44"/>
      <c r="BL56" s="63">
        <f t="shared" si="15"/>
        <v>18110587</v>
      </c>
      <c r="BM56" s="64"/>
      <c r="BN56" s="113"/>
      <c r="BO56" s="63"/>
      <c r="BP56" s="119"/>
      <c r="BQ56" s="113"/>
      <c r="BR56" s="63"/>
      <c r="BS56" s="63"/>
      <c r="BT56" s="63">
        <f t="shared" si="5"/>
        <v>0</v>
      </c>
      <c r="BU56" s="46">
        <f t="shared" si="16"/>
        <v>20342475</v>
      </c>
      <c r="BV56" s="46">
        <f t="shared" si="17"/>
        <v>20148029</v>
      </c>
      <c r="BW56" s="24"/>
      <c r="BX56" s="24"/>
    </row>
    <row r="57" spans="1:77" ht="13" thickBot="1" x14ac:dyDescent="0.3">
      <c r="A57" s="7"/>
      <c r="B57" s="14"/>
      <c r="C57" s="15" t="s">
        <v>23</v>
      </c>
      <c r="D57" s="53">
        <v>20306</v>
      </c>
      <c r="E57" s="50">
        <v>18034</v>
      </c>
      <c r="F57" s="50">
        <v>88871</v>
      </c>
      <c r="G57" s="50">
        <v>5056</v>
      </c>
      <c r="H57" s="50">
        <v>37</v>
      </c>
      <c r="I57" s="50">
        <v>7</v>
      </c>
      <c r="J57" s="56">
        <v>212</v>
      </c>
      <c r="K57" s="54">
        <v>666</v>
      </c>
      <c r="L57" s="54"/>
      <c r="M57" s="54"/>
      <c r="N57" s="56">
        <v>22638</v>
      </c>
      <c r="O57" s="54">
        <v>11548</v>
      </c>
      <c r="P57" s="42"/>
      <c r="Q57" s="55">
        <f t="shared" si="22"/>
        <v>167375</v>
      </c>
      <c r="R57" s="56">
        <v>312135</v>
      </c>
      <c r="S57" s="54">
        <v>263685</v>
      </c>
      <c r="T57" s="54">
        <v>393842</v>
      </c>
      <c r="U57" s="54">
        <v>82133</v>
      </c>
      <c r="V57" s="54">
        <v>23914</v>
      </c>
      <c r="W57" s="54">
        <v>424</v>
      </c>
      <c r="X57" s="54">
        <v>304573</v>
      </c>
      <c r="Y57" s="54">
        <v>147</v>
      </c>
      <c r="Z57" s="54"/>
      <c r="AA57" s="54"/>
      <c r="AB57" s="54">
        <v>47</v>
      </c>
      <c r="AC57" s="54"/>
      <c r="AD57" s="56">
        <v>14852</v>
      </c>
      <c r="AE57" s="54">
        <v>5455</v>
      </c>
      <c r="AF57" s="54">
        <v>90913</v>
      </c>
      <c r="AG57" s="54">
        <v>5</v>
      </c>
      <c r="AH57" s="54">
        <v>45</v>
      </c>
      <c r="AI57" s="54">
        <v>1479</v>
      </c>
      <c r="AJ57" s="54">
        <v>587</v>
      </c>
      <c r="AK57" s="54"/>
      <c r="AL57" s="56">
        <v>160961</v>
      </c>
      <c r="AM57" s="54">
        <v>65756</v>
      </c>
      <c r="AN57" s="54">
        <v>239802</v>
      </c>
      <c r="AO57" s="42"/>
      <c r="AP57" s="55">
        <f t="shared" si="14"/>
        <v>1960755</v>
      </c>
      <c r="AQ57" s="56">
        <v>3652303</v>
      </c>
      <c r="AR57" s="54">
        <v>3001383</v>
      </c>
      <c r="AS57" s="54">
        <v>6267877</v>
      </c>
      <c r="AT57" s="54">
        <v>163971</v>
      </c>
      <c r="AU57" s="54">
        <v>110946</v>
      </c>
      <c r="AV57" s="54">
        <v>6402</v>
      </c>
      <c r="AW57" s="54">
        <v>4696925</v>
      </c>
      <c r="AX57" s="54">
        <v>19530</v>
      </c>
      <c r="AY57" s="54">
        <v>3820</v>
      </c>
      <c r="AZ57" s="42"/>
      <c r="BA57" s="56">
        <v>285087</v>
      </c>
      <c r="BB57" s="54">
        <v>82146</v>
      </c>
      <c r="BC57" s="54">
        <v>132001</v>
      </c>
      <c r="BD57" s="54">
        <v>24440</v>
      </c>
      <c r="BE57" s="54">
        <v>1956</v>
      </c>
      <c r="BF57" s="54">
        <v>122496</v>
      </c>
      <c r="BG57" s="42"/>
      <c r="BH57" s="56">
        <v>6312</v>
      </c>
      <c r="BI57" s="54">
        <v>4500</v>
      </c>
      <c r="BJ57" s="54"/>
      <c r="BK57" s="42"/>
      <c r="BL57" s="55">
        <f t="shared" si="15"/>
        <v>18582095</v>
      </c>
      <c r="BM57" s="56"/>
      <c r="BN57" s="121"/>
      <c r="BO57" s="55"/>
      <c r="BP57" s="120"/>
      <c r="BQ57" s="121"/>
      <c r="BR57" s="55"/>
      <c r="BS57" s="55"/>
      <c r="BT57" s="55">
        <f t="shared" si="5"/>
        <v>0</v>
      </c>
      <c r="BU57" s="43">
        <f t="shared" si="16"/>
        <v>20710225</v>
      </c>
      <c r="BV57" s="43">
        <f t="shared" si="17"/>
        <v>20542850</v>
      </c>
      <c r="BW57" s="24"/>
      <c r="BX57" s="24"/>
    </row>
    <row r="58" spans="1:77" ht="12.5" x14ac:dyDescent="0.25">
      <c r="A58" s="7"/>
      <c r="B58" s="8">
        <v>2021</v>
      </c>
      <c r="C58" s="8" t="s">
        <v>12</v>
      </c>
      <c r="D58" s="57">
        <v>19019</v>
      </c>
      <c r="E58" s="51">
        <v>18722</v>
      </c>
      <c r="F58" s="51">
        <v>90250</v>
      </c>
      <c r="G58" s="51">
        <v>4946</v>
      </c>
      <c r="H58" s="51">
        <v>36</v>
      </c>
      <c r="I58" s="51">
        <v>32</v>
      </c>
      <c r="J58" s="60">
        <v>205</v>
      </c>
      <c r="K58" s="58">
        <v>797</v>
      </c>
      <c r="L58" s="58"/>
      <c r="M58" s="58"/>
      <c r="N58" s="60">
        <v>21447</v>
      </c>
      <c r="O58" s="58">
        <v>12468</v>
      </c>
      <c r="P58" s="47"/>
      <c r="Q58" s="59">
        <f>SUM(D58:P58)</f>
        <v>167922</v>
      </c>
      <c r="R58" s="60">
        <v>301042</v>
      </c>
      <c r="S58" s="58">
        <v>294402</v>
      </c>
      <c r="T58" s="58">
        <v>398705</v>
      </c>
      <c r="U58" s="58">
        <v>81273</v>
      </c>
      <c r="V58" s="58">
        <v>22898</v>
      </c>
      <c r="W58" s="58">
        <v>456</v>
      </c>
      <c r="X58" s="58">
        <v>303427</v>
      </c>
      <c r="Y58" s="58">
        <v>140</v>
      </c>
      <c r="Z58" s="58"/>
      <c r="AA58" s="58"/>
      <c r="AB58" s="58">
        <v>72</v>
      </c>
      <c r="AC58" s="58"/>
      <c r="AD58" s="60">
        <v>13439</v>
      </c>
      <c r="AE58" s="58">
        <v>6596</v>
      </c>
      <c r="AF58" s="58">
        <v>18872</v>
      </c>
      <c r="AG58" s="58">
        <v>4</v>
      </c>
      <c r="AH58" s="58">
        <v>141</v>
      </c>
      <c r="AI58" s="58">
        <v>394</v>
      </c>
      <c r="AJ58" s="58">
        <v>585</v>
      </c>
      <c r="AK58" s="58"/>
      <c r="AL58" s="60">
        <v>158739</v>
      </c>
      <c r="AM58" s="58">
        <v>107224</v>
      </c>
      <c r="AN58" s="58">
        <v>205056</v>
      </c>
      <c r="AO58" s="47"/>
      <c r="AP58" s="59">
        <f t="shared" si="14"/>
        <v>1913465</v>
      </c>
      <c r="AQ58" s="60">
        <v>3697112</v>
      </c>
      <c r="AR58" s="58">
        <v>2908800</v>
      </c>
      <c r="AS58" s="58">
        <v>6349864</v>
      </c>
      <c r="AT58" s="58">
        <v>186578</v>
      </c>
      <c r="AU58" s="58">
        <v>108417</v>
      </c>
      <c r="AV58" s="58">
        <v>6154</v>
      </c>
      <c r="AW58" s="58">
        <v>4639760</v>
      </c>
      <c r="AX58" s="58">
        <v>21350</v>
      </c>
      <c r="AY58" s="58">
        <v>5396</v>
      </c>
      <c r="AZ58" s="47"/>
      <c r="BA58" s="60">
        <v>260121</v>
      </c>
      <c r="BB58" s="58">
        <v>72340</v>
      </c>
      <c r="BC58" s="58">
        <v>111722</v>
      </c>
      <c r="BD58" s="58">
        <v>701</v>
      </c>
      <c r="BE58" s="58">
        <v>1634</v>
      </c>
      <c r="BF58" s="58">
        <v>118789</v>
      </c>
      <c r="BG58" s="47"/>
      <c r="BH58" s="60">
        <v>8276</v>
      </c>
      <c r="BI58" s="58">
        <v>5191</v>
      </c>
      <c r="BJ58" s="58"/>
      <c r="BK58" s="47"/>
      <c r="BL58" s="59">
        <f t="shared" si="15"/>
        <v>18502205</v>
      </c>
      <c r="BM58" s="60"/>
      <c r="BN58" s="118"/>
      <c r="BO58" s="59"/>
      <c r="BP58" s="117"/>
      <c r="BQ58" s="118"/>
      <c r="BR58" s="59"/>
      <c r="BS58" s="59"/>
      <c r="BT58" s="59">
        <f t="shared" si="5"/>
        <v>0</v>
      </c>
      <c r="BU58" s="49">
        <f t="shared" si="16"/>
        <v>20583592</v>
      </c>
      <c r="BV58" s="49">
        <f t="shared" si="17"/>
        <v>20415670</v>
      </c>
      <c r="BW58" s="24"/>
      <c r="BX58" s="24"/>
      <c r="BY58" s="24"/>
    </row>
    <row r="59" spans="1:77" ht="12.5" x14ac:dyDescent="0.25">
      <c r="A59" s="7"/>
      <c r="B59" s="10"/>
      <c r="C59" s="11" t="s">
        <v>13</v>
      </c>
      <c r="D59" s="61">
        <v>17747</v>
      </c>
      <c r="E59" s="52">
        <v>17334</v>
      </c>
      <c r="F59" s="52">
        <v>96857</v>
      </c>
      <c r="G59" s="52">
        <v>4978</v>
      </c>
      <c r="H59" s="52">
        <v>34</v>
      </c>
      <c r="I59" s="52">
        <v>34</v>
      </c>
      <c r="J59" s="64">
        <v>189</v>
      </c>
      <c r="K59" s="62">
        <v>549</v>
      </c>
      <c r="L59" s="62"/>
      <c r="M59" s="62"/>
      <c r="N59" s="64">
        <v>20312</v>
      </c>
      <c r="O59" s="62">
        <v>9812</v>
      </c>
      <c r="P59" s="44"/>
      <c r="Q59" s="63">
        <f t="shared" ref="Q59:Q60" si="23">SUM(D59:P59)</f>
        <v>167846</v>
      </c>
      <c r="R59" s="64">
        <v>290230</v>
      </c>
      <c r="S59" s="62">
        <v>297121</v>
      </c>
      <c r="T59" s="62">
        <v>428663</v>
      </c>
      <c r="U59" s="62">
        <v>80451</v>
      </c>
      <c r="V59" s="62">
        <v>22614</v>
      </c>
      <c r="W59" s="62">
        <v>331</v>
      </c>
      <c r="X59" s="62">
        <v>286429</v>
      </c>
      <c r="Y59" s="62">
        <v>130</v>
      </c>
      <c r="Z59" s="62"/>
      <c r="AA59" s="62"/>
      <c r="AB59" s="62">
        <v>91</v>
      </c>
      <c r="AC59" s="62"/>
      <c r="AD59" s="64">
        <v>12864</v>
      </c>
      <c r="AE59" s="62">
        <v>6414</v>
      </c>
      <c r="AF59" s="62">
        <v>18624</v>
      </c>
      <c r="AG59" s="62">
        <v>3</v>
      </c>
      <c r="AH59" s="62">
        <v>54</v>
      </c>
      <c r="AI59" s="62">
        <v>1680</v>
      </c>
      <c r="AJ59" s="62">
        <v>561</v>
      </c>
      <c r="AK59" s="62"/>
      <c r="AL59" s="64">
        <v>159165</v>
      </c>
      <c r="AM59" s="62">
        <v>69170</v>
      </c>
      <c r="AN59" s="62">
        <v>245441</v>
      </c>
      <c r="AO59" s="44"/>
      <c r="AP59" s="63">
        <f t="shared" si="14"/>
        <v>1920036</v>
      </c>
      <c r="AQ59" s="64">
        <v>3753921</v>
      </c>
      <c r="AR59" s="62">
        <v>3041918</v>
      </c>
      <c r="AS59" s="62">
        <v>6350520</v>
      </c>
      <c r="AT59" s="62">
        <v>185664</v>
      </c>
      <c r="AU59" s="62">
        <v>109098</v>
      </c>
      <c r="AV59" s="62">
        <v>6065</v>
      </c>
      <c r="AW59" s="62">
        <v>4545528</v>
      </c>
      <c r="AX59" s="62">
        <v>19250</v>
      </c>
      <c r="AY59" s="62">
        <v>7059</v>
      </c>
      <c r="AZ59" s="44"/>
      <c r="BA59" s="64">
        <v>245997</v>
      </c>
      <c r="BB59" s="62">
        <v>63730</v>
      </c>
      <c r="BC59" s="62">
        <v>108539</v>
      </c>
      <c r="BD59" s="62">
        <v>700</v>
      </c>
      <c r="BE59" s="62">
        <v>1583</v>
      </c>
      <c r="BF59" s="62">
        <v>118785</v>
      </c>
      <c r="BG59" s="44"/>
      <c r="BH59" s="64">
        <v>9976</v>
      </c>
      <c r="BI59" s="62">
        <v>97496</v>
      </c>
      <c r="BJ59" s="62"/>
      <c r="BK59" s="44"/>
      <c r="BL59" s="63">
        <f t="shared" si="15"/>
        <v>18665829</v>
      </c>
      <c r="BM59" s="64"/>
      <c r="BN59" s="113"/>
      <c r="BO59" s="63"/>
      <c r="BP59" s="119"/>
      <c r="BQ59" s="113"/>
      <c r="BR59" s="63"/>
      <c r="BS59" s="63"/>
      <c r="BT59" s="63">
        <f t="shared" si="5"/>
        <v>0</v>
      </c>
      <c r="BU59" s="46">
        <f t="shared" si="16"/>
        <v>20753711</v>
      </c>
      <c r="BV59" s="46">
        <f t="shared" si="17"/>
        <v>20585865</v>
      </c>
      <c r="BW59" s="24"/>
      <c r="BX59" s="24"/>
    </row>
    <row r="60" spans="1:77" ht="12.5" x14ac:dyDescent="0.25">
      <c r="A60" s="7"/>
      <c r="B60" s="10"/>
      <c r="C60" s="11" t="s">
        <v>14</v>
      </c>
      <c r="D60" s="61">
        <v>18093</v>
      </c>
      <c r="E60" s="52">
        <v>17204</v>
      </c>
      <c r="F60" s="52">
        <v>103931</v>
      </c>
      <c r="G60" s="52">
        <v>4951</v>
      </c>
      <c r="H60" s="52">
        <v>31</v>
      </c>
      <c r="I60" s="52">
        <v>32</v>
      </c>
      <c r="J60" s="64">
        <v>245</v>
      </c>
      <c r="K60" s="62">
        <v>642</v>
      </c>
      <c r="L60" s="62"/>
      <c r="M60" s="62"/>
      <c r="N60" s="64">
        <v>19886</v>
      </c>
      <c r="O60" s="62">
        <v>9730</v>
      </c>
      <c r="P60" s="44"/>
      <c r="Q60" s="63">
        <f t="shared" si="23"/>
        <v>174745</v>
      </c>
      <c r="R60" s="64">
        <v>287548</v>
      </c>
      <c r="S60" s="62">
        <v>335058</v>
      </c>
      <c r="T60" s="62">
        <v>447359</v>
      </c>
      <c r="U60" s="62">
        <v>61306</v>
      </c>
      <c r="V60" s="62">
        <v>21733</v>
      </c>
      <c r="W60" s="62">
        <v>352</v>
      </c>
      <c r="X60" s="62">
        <v>275826</v>
      </c>
      <c r="Y60" s="62">
        <v>143</v>
      </c>
      <c r="Z60" s="62"/>
      <c r="AA60" s="62"/>
      <c r="AB60" s="62">
        <v>113</v>
      </c>
      <c r="AC60" s="62"/>
      <c r="AD60" s="64">
        <v>18025</v>
      </c>
      <c r="AE60" s="62">
        <v>9550</v>
      </c>
      <c r="AF60" s="62">
        <v>18590</v>
      </c>
      <c r="AG60" s="62">
        <v>5</v>
      </c>
      <c r="AH60" s="62">
        <v>51</v>
      </c>
      <c r="AI60" s="62">
        <v>989</v>
      </c>
      <c r="AJ60" s="62">
        <v>560</v>
      </c>
      <c r="AK60" s="62"/>
      <c r="AL60" s="64">
        <v>158183</v>
      </c>
      <c r="AM60" s="62">
        <v>71782</v>
      </c>
      <c r="AN60" s="62">
        <v>246294</v>
      </c>
      <c r="AO60" s="44"/>
      <c r="AP60" s="63">
        <f t="shared" si="14"/>
        <v>1953467</v>
      </c>
      <c r="AQ60" s="64">
        <v>3858596</v>
      </c>
      <c r="AR60" s="62">
        <v>3255645</v>
      </c>
      <c r="AS60" s="62">
        <v>6463971</v>
      </c>
      <c r="AT60" s="62">
        <v>202230</v>
      </c>
      <c r="AU60" s="62">
        <v>107263</v>
      </c>
      <c r="AV60" s="62">
        <v>6147</v>
      </c>
      <c r="AW60" s="62">
        <v>4560211</v>
      </c>
      <c r="AX60" s="62">
        <v>23200</v>
      </c>
      <c r="AY60" s="62">
        <v>10167</v>
      </c>
      <c r="AZ60" s="44"/>
      <c r="BA60" s="64">
        <v>273863</v>
      </c>
      <c r="BB60" s="62">
        <v>86797</v>
      </c>
      <c r="BC60" s="62">
        <v>129005</v>
      </c>
      <c r="BD60" s="62">
        <v>692</v>
      </c>
      <c r="BE60" s="62">
        <v>1827</v>
      </c>
      <c r="BF60" s="62">
        <v>120912</v>
      </c>
      <c r="BG60" s="44"/>
      <c r="BH60" s="64">
        <v>11535</v>
      </c>
      <c r="BI60" s="62">
        <v>101068</v>
      </c>
      <c r="BJ60" s="62"/>
      <c r="BK60" s="44"/>
      <c r="BL60" s="63">
        <f t="shared" si="15"/>
        <v>19213129</v>
      </c>
      <c r="BM60" s="64"/>
      <c r="BN60" s="113"/>
      <c r="BO60" s="63"/>
      <c r="BP60" s="119"/>
      <c r="BQ60" s="113"/>
      <c r="BR60" s="63"/>
      <c r="BS60" s="63"/>
      <c r="BT60" s="63">
        <f t="shared" si="5"/>
        <v>0</v>
      </c>
      <c r="BU60" s="46">
        <f t="shared" si="16"/>
        <v>21341341</v>
      </c>
      <c r="BV60" s="46">
        <f t="shared" si="17"/>
        <v>21166596</v>
      </c>
      <c r="BW60" s="24"/>
      <c r="BX60" s="24"/>
    </row>
    <row r="61" spans="1:77" ht="12.5" x14ac:dyDescent="0.25">
      <c r="A61" s="7"/>
      <c r="B61" s="11"/>
      <c r="C61" s="11" t="s">
        <v>15</v>
      </c>
      <c r="D61" s="61">
        <v>16724</v>
      </c>
      <c r="E61" s="52">
        <v>17400</v>
      </c>
      <c r="F61" s="52">
        <v>102539</v>
      </c>
      <c r="G61" s="52">
        <v>4862</v>
      </c>
      <c r="H61" s="52">
        <v>30</v>
      </c>
      <c r="I61" s="52">
        <v>35</v>
      </c>
      <c r="J61" s="64">
        <v>242</v>
      </c>
      <c r="K61" s="62">
        <v>637</v>
      </c>
      <c r="L61" s="62"/>
      <c r="M61" s="62"/>
      <c r="N61" s="64">
        <v>19076</v>
      </c>
      <c r="O61" s="62">
        <v>9600</v>
      </c>
      <c r="P61" s="44"/>
      <c r="Q61" s="63">
        <f>SUM(D61:P61)</f>
        <v>171145</v>
      </c>
      <c r="R61" s="64">
        <v>275741</v>
      </c>
      <c r="S61" s="62">
        <v>298538</v>
      </c>
      <c r="T61" s="62">
        <v>435234</v>
      </c>
      <c r="U61" s="62">
        <v>61027</v>
      </c>
      <c r="V61" s="62">
        <v>21032</v>
      </c>
      <c r="W61" s="62">
        <v>328</v>
      </c>
      <c r="X61" s="62">
        <v>266237</v>
      </c>
      <c r="Y61" s="62">
        <v>127</v>
      </c>
      <c r="Z61" s="62"/>
      <c r="AA61" s="62"/>
      <c r="AB61" s="62">
        <v>140</v>
      </c>
      <c r="AC61" s="62"/>
      <c r="AD61" s="64">
        <v>17852</v>
      </c>
      <c r="AE61" s="62">
        <v>9637</v>
      </c>
      <c r="AF61" s="62">
        <v>15207</v>
      </c>
      <c r="AG61" s="62">
        <v>3</v>
      </c>
      <c r="AH61" s="62">
        <v>50</v>
      </c>
      <c r="AI61" s="62">
        <v>1002</v>
      </c>
      <c r="AJ61" s="62">
        <v>531</v>
      </c>
      <c r="AK61" s="62"/>
      <c r="AL61" s="64">
        <v>148838</v>
      </c>
      <c r="AM61" s="62">
        <v>68395</v>
      </c>
      <c r="AN61" s="62">
        <v>248158</v>
      </c>
      <c r="AO61" s="44"/>
      <c r="AP61" s="63">
        <f t="shared" si="14"/>
        <v>1868077</v>
      </c>
      <c r="AQ61" s="64">
        <v>3884026</v>
      </c>
      <c r="AR61" s="62">
        <v>3210101</v>
      </c>
      <c r="AS61" s="62">
        <v>6446145</v>
      </c>
      <c r="AT61" s="62">
        <v>200315</v>
      </c>
      <c r="AU61" s="62">
        <v>104633</v>
      </c>
      <c r="AV61" s="62">
        <v>5982</v>
      </c>
      <c r="AW61" s="62">
        <v>4642252</v>
      </c>
      <c r="AX61" s="62">
        <v>21270</v>
      </c>
      <c r="AY61" s="62">
        <v>11581</v>
      </c>
      <c r="AZ61" s="44"/>
      <c r="BA61" s="64">
        <v>277124</v>
      </c>
      <c r="BB61" s="62">
        <v>126754</v>
      </c>
      <c r="BC61" s="62">
        <v>151044</v>
      </c>
      <c r="BD61" s="62">
        <v>689</v>
      </c>
      <c r="BE61" s="62">
        <v>1358</v>
      </c>
      <c r="BF61" s="62">
        <v>119296</v>
      </c>
      <c r="BG61" s="44"/>
      <c r="BH61" s="64">
        <v>11813</v>
      </c>
      <c r="BI61" s="62">
        <v>108865</v>
      </c>
      <c r="BJ61" s="62"/>
      <c r="BK61" s="44"/>
      <c r="BL61" s="63">
        <f t="shared" si="15"/>
        <v>19323248</v>
      </c>
      <c r="BM61" s="64"/>
      <c r="BN61" s="113"/>
      <c r="BO61" s="63"/>
      <c r="BP61" s="119"/>
      <c r="BQ61" s="113"/>
      <c r="BR61" s="63"/>
      <c r="BS61" s="63"/>
      <c r="BT61" s="63">
        <f t="shared" si="5"/>
        <v>0</v>
      </c>
      <c r="BU61" s="46">
        <f t="shared" si="16"/>
        <v>21362470</v>
      </c>
      <c r="BV61" s="46">
        <f t="shared" si="17"/>
        <v>21191325</v>
      </c>
      <c r="BW61" s="24"/>
      <c r="BX61" s="24"/>
    </row>
    <row r="62" spans="1:77" ht="12.5" x14ac:dyDescent="0.25">
      <c r="A62" s="7"/>
      <c r="B62" s="10"/>
      <c r="C62" s="11" t="s">
        <v>16</v>
      </c>
      <c r="D62" s="61">
        <v>15946</v>
      </c>
      <c r="E62" s="52">
        <v>17456</v>
      </c>
      <c r="F62" s="52">
        <v>101215</v>
      </c>
      <c r="G62" s="52">
        <v>4765</v>
      </c>
      <c r="H62" s="52">
        <v>26</v>
      </c>
      <c r="I62" s="52">
        <v>31</v>
      </c>
      <c r="J62" s="64">
        <v>202</v>
      </c>
      <c r="K62" s="62">
        <v>736</v>
      </c>
      <c r="L62" s="62"/>
      <c r="M62" s="62"/>
      <c r="N62" s="64">
        <v>18582</v>
      </c>
      <c r="O62" s="62">
        <v>10820</v>
      </c>
      <c r="P62" s="44"/>
      <c r="Q62" s="63">
        <f t="shared" ref="Q62:Q63" si="24">SUM(D62:P62)</f>
        <v>169779</v>
      </c>
      <c r="R62" s="64">
        <v>267880</v>
      </c>
      <c r="S62" s="62">
        <v>309755</v>
      </c>
      <c r="T62" s="62">
        <v>428248</v>
      </c>
      <c r="U62" s="62">
        <v>57045</v>
      </c>
      <c r="V62" s="62">
        <v>20288</v>
      </c>
      <c r="W62" s="62">
        <v>319</v>
      </c>
      <c r="X62" s="62">
        <v>254803</v>
      </c>
      <c r="Y62" s="62">
        <v>116</v>
      </c>
      <c r="Z62" s="62"/>
      <c r="AA62" s="62"/>
      <c r="AB62" s="62">
        <v>123</v>
      </c>
      <c r="AC62" s="62"/>
      <c r="AD62" s="64">
        <v>16909</v>
      </c>
      <c r="AE62" s="62">
        <v>11681</v>
      </c>
      <c r="AF62" s="62">
        <v>16914</v>
      </c>
      <c r="AG62" s="62">
        <v>4</v>
      </c>
      <c r="AH62" s="62">
        <v>48</v>
      </c>
      <c r="AI62" s="62">
        <v>975</v>
      </c>
      <c r="AJ62" s="62">
        <v>523</v>
      </c>
      <c r="AK62" s="62"/>
      <c r="AL62" s="64">
        <v>146999</v>
      </c>
      <c r="AM62" s="62">
        <v>77169</v>
      </c>
      <c r="AN62" s="62">
        <v>250343</v>
      </c>
      <c r="AO62" s="44"/>
      <c r="AP62" s="63">
        <f t="shared" si="14"/>
        <v>1860142</v>
      </c>
      <c r="AQ62" s="64">
        <v>3933699</v>
      </c>
      <c r="AR62" s="62">
        <v>3230883</v>
      </c>
      <c r="AS62" s="62">
        <v>6604437</v>
      </c>
      <c r="AT62" s="62">
        <v>203600</v>
      </c>
      <c r="AU62" s="62">
        <v>103087</v>
      </c>
      <c r="AV62" s="62">
        <v>5991</v>
      </c>
      <c r="AW62" s="62">
        <v>4706954</v>
      </c>
      <c r="AX62" s="62">
        <v>20995</v>
      </c>
      <c r="AY62" s="62">
        <v>14039</v>
      </c>
      <c r="AZ62" s="44"/>
      <c r="BA62" s="64">
        <v>277173</v>
      </c>
      <c r="BB62" s="62">
        <v>158983</v>
      </c>
      <c r="BC62" s="62">
        <v>155672</v>
      </c>
      <c r="BD62" s="62">
        <v>679</v>
      </c>
      <c r="BE62" s="62">
        <v>1366</v>
      </c>
      <c r="BF62" s="62">
        <v>122802</v>
      </c>
      <c r="BG62" s="44"/>
      <c r="BH62" s="64">
        <v>12437</v>
      </c>
      <c r="BI62" s="62">
        <v>123126</v>
      </c>
      <c r="BJ62" s="62"/>
      <c r="BK62" s="44"/>
      <c r="BL62" s="63">
        <f t="shared" si="15"/>
        <v>19675923</v>
      </c>
      <c r="BM62" s="64"/>
      <c r="BN62" s="113"/>
      <c r="BO62" s="63"/>
      <c r="BP62" s="119"/>
      <c r="BQ62" s="113"/>
      <c r="BR62" s="63"/>
      <c r="BS62" s="63"/>
      <c r="BT62" s="63">
        <f t="shared" si="5"/>
        <v>0</v>
      </c>
      <c r="BU62" s="46">
        <f t="shared" si="16"/>
        <v>21705844</v>
      </c>
      <c r="BV62" s="46">
        <f t="shared" si="17"/>
        <v>21536065</v>
      </c>
      <c r="BW62" s="24"/>
      <c r="BX62" s="24"/>
    </row>
    <row r="63" spans="1:77" ht="12.5" x14ac:dyDescent="0.25">
      <c r="A63" s="7"/>
      <c r="B63" s="10"/>
      <c r="C63" s="11" t="s">
        <v>17</v>
      </c>
      <c r="D63" s="61">
        <v>15065</v>
      </c>
      <c r="E63" s="52">
        <v>16931</v>
      </c>
      <c r="F63" s="52">
        <v>92883</v>
      </c>
      <c r="G63" s="52">
        <v>4606</v>
      </c>
      <c r="H63" s="52">
        <v>25</v>
      </c>
      <c r="I63" s="52">
        <v>81</v>
      </c>
      <c r="J63" s="64">
        <v>205</v>
      </c>
      <c r="K63" s="62">
        <v>749</v>
      </c>
      <c r="L63" s="62"/>
      <c r="M63" s="62"/>
      <c r="N63" s="64">
        <v>17502</v>
      </c>
      <c r="O63" s="62">
        <v>10920</v>
      </c>
      <c r="P63" s="44"/>
      <c r="Q63" s="63">
        <f t="shared" si="24"/>
        <v>158967</v>
      </c>
      <c r="R63" s="64">
        <v>258908</v>
      </c>
      <c r="S63" s="62">
        <v>310196</v>
      </c>
      <c r="T63" s="62">
        <v>422913</v>
      </c>
      <c r="U63" s="62">
        <v>39241</v>
      </c>
      <c r="V63" s="62">
        <v>19380</v>
      </c>
      <c r="W63" s="62">
        <v>295</v>
      </c>
      <c r="X63" s="62">
        <v>253612</v>
      </c>
      <c r="Y63" s="62">
        <v>115</v>
      </c>
      <c r="Z63" s="62"/>
      <c r="AA63" s="62"/>
      <c r="AB63" s="62">
        <v>82</v>
      </c>
      <c r="AC63" s="62"/>
      <c r="AD63" s="64">
        <v>15763</v>
      </c>
      <c r="AE63" s="62">
        <v>11943</v>
      </c>
      <c r="AF63" s="62">
        <v>19225</v>
      </c>
      <c r="AG63" s="62">
        <v>3</v>
      </c>
      <c r="AH63" s="62">
        <v>44</v>
      </c>
      <c r="AI63" s="62">
        <v>1123</v>
      </c>
      <c r="AJ63" s="62">
        <v>509</v>
      </c>
      <c r="AK63" s="62"/>
      <c r="AL63" s="64">
        <v>143499</v>
      </c>
      <c r="AM63" s="62">
        <v>80748</v>
      </c>
      <c r="AN63" s="62">
        <v>250030</v>
      </c>
      <c r="AO63" s="44"/>
      <c r="AP63" s="63">
        <f t="shared" si="14"/>
        <v>1827629</v>
      </c>
      <c r="AQ63" s="64">
        <v>3974543</v>
      </c>
      <c r="AR63" s="62">
        <v>3273894</v>
      </c>
      <c r="AS63" s="62">
        <v>6682211</v>
      </c>
      <c r="AT63" s="62">
        <v>218772</v>
      </c>
      <c r="AU63" s="62">
        <v>101117</v>
      </c>
      <c r="AV63" s="62">
        <v>5878</v>
      </c>
      <c r="AW63" s="62">
        <v>4739631</v>
      </c>
      <c r="AX63" s="62">
        <v>21550</v>
      </c>
      <c r="AY63" s="62">
        <v>16899</v>
      </c>
      <c r="AZ63" s="44"/>
      <c r="BA63" s="64">
        <v>260387</v>
      </c>
      <c r="BB63" s="62">
        <v>176566</v>
      </c>
      <c r="BC63" s="62">
        <v>156483</v>
      </c>
      <c r="BD63" s="62">
        <v>665</v>
      </c>
      <c r="BE63" s="62">
        <v>1367</v>
      </c>
      <c r="BF63" s="62">
        <v>124524</v>
      </c>
      <c r="BG63" s="44"/>
      <c r="BH63" s="64">
        <v>12515</v>
      </c>
      <c r="BI63" s="62">
        <v>127761</v>
      </c>
      <c r="BJ63" s="62"/>
      <c r="BK63" s="44"/>
      <c r="BL63" s="63">
        <f t="shared" si="15"/>
        <v>19894763</v>
      </c>
      <c r="BM63" s="64"/>
      <c r="BN63" s="113"/>
      <c r="BO63" s="63"/>
      <c r="BP63" s="119"/>
      <c r="BQ63" s="113"/>
      <c r="BR63" s="63"/>
      <c r="BS63" s="63"/>
      <c r="BT63" s="63">
        <f t="shared" si="5"/>
        <v>0</v>
      </c>
      <c r="BU63" s="46">
        <f t="shared" si="16"/>
        <v>21881359</v>
      </c>
      <c r="BV63" s="46">
        <f t="shared" si="17"/>
        <v>21722392</v>
      </c>
      <c r="BW63" s="24"/>
      <c r="BX63" s="24"/>
    </row>
    <row r="64" spans="1:77" ht="12.5" x14ac:dyDescent="0.25">
      <c r="A64" s="7"/>
      <c r="B64" s="11"/>
      <c r="C64" s="11" t="s">
        <v>18</v>
      </c>
      <c r="D64" s="61">
        <v>15067</v>
      </c>
      <c r="E64" s="52">
        <v>16937</v>
      </c>
      <c r="F64" s="52">
        <v>89658</v>
      </c>
      <c r="G64" s="52">
        <v>4554</v>
      </c>
      <c r="H64" s="52">
        <v>17</v>
      </c>
      <c r="I64" s="52">
        <v>74</v>
      </c>
      <c r="J64" s="64">
        <v>191</v>
      </c>
      <c r="K64" s="62">
        <v>712</v>
      </c>
      <c r="L64" s="62"/>
      <c r="M64" s="62"/>
      <c r="N64" s="64">
        <v>16959</v>
      </c>
      <c r="O64" s="62">
        <v>10930</v>
      </c>
      <c r="P64" s="44"/>
      <c r="Q64" s="63">
        <f>SUM(D64:P64)</f>
        <v>155099</v>
      </c>
      <c r="R64" s="64">
        <v>248198</v>
      </c>
      <c r="S64" s="62">
        <v>309097</v>
      </c>
      <c r="T64" s="62">
        <v>420522</v>
      </c>
      <c r="U64" s="62">
        <v>29633</v>
      </c>
      <c r="V64" s="62">
        <v>18604</v>
      </c>
      <c r="W64" s="62">
        <v>312</v>
      </c>
      <c r="X64" s="62">
        <v>242207</v>
      </c>
      <c r="Y64" s="62">
        <v>110</v>
      </c>
      <c r="Z64" s="62"/>
      <c r="AA64" s="62"/>
      <c r="AB64" s="62">
        <v>72</v>
      </c>
      <c r="AC64" s="62"/>
      <c r="AD64" s="64">
        <v>14419</v>
      </c>
      <c r="AE64" s="62">
        <v>12161</v>
      </c>
      <c r="AF64" s="62">
        <v>15634</v>
      </c>
      <c r="AG64" s="62">
        <v>2</v>
      </c>
      <c r="AH64" s="62">
        <v>44</v>
      </c>
      <c r="AI64" s="62">
        <v>896</v>
      </c>
      <c r="AJ64" s="62">
        <v>544</v>
      </c>
      <c r="AK64" s="62"/>
      <c r="AL64" s="64">
        <v>143154</v>
      </c>
      <c r="AM64" s="62">
        <v>87465</v>
      </c>
      <c r="AN64" s="62">
        <v>251840</v>
      </c>
      <c r="AO64" s="44"/>
      <c r="AP64" s="63">
        <f t="shared" si="14"/>
        <v>1794914</v>
      </c>
      <c r="AQ64" s="64">
        <v>4057862</v>
      </c>
      <c r="AR64" s="62">
        <v>3315509</v>
      </c>
      <c r="AS64" s="62">
        <v>6759666</v>
      </c>
      <c r="AT64" s="62">
        <v>74053</v>
      </c>
      <c r="AU64" s="62">
        <v>99270</v>
      </c>
      <c r="AV64" s="62">
        <v>5786</v>
      </c>
      <c r="AW64" s="62">
        <v>4817834</v>
      </c>
      <c r="AX64" s="62">
        <v>21100</v>
      </c>
      <c r="AY64" s="62">
        <v>21643</v>
      </c>
      <c r="AZ64" s="44"/>
      <c r="BA64" s="64">
        <v>245755</v>
      </c>
      <c r="BB64" s="62">
        <v>182658</v>
      </c>
      <c r="BC64" s="62">
        <v>173569</v>
      </c>
      <c r="BD64" s="62">
        <v>149168</v>
      </c>
      <c r="BE64" s="62">
        <v>1316</v>
      </c>
      <c r="BF64" s="62">
        <v>128319</v>
      </c>
      <c r="BG64" s="44"/>
      <c r="BH64" s="64">
        <v>13336</v>
      </c>
      <c r="BI64" s="62">
        <v>126147</v>
      </c>
      <c r="BJ64" s="62"/>
      <c r="BK64" s="44"/>
      <c r="BL64" s="63">
        <f t="shared" si="15"/>
        <v>20192991</v>
      </c>
      <c r="BM64" s="64"/>
      <c r="BN64" s="113"/>
      <c r="BO64" s="63"/>
      <c r="BP64" s="119"/>
      <c r="BQ64" s="113"/>
      <c r="BR64" s="63"/>
      <c r="BS64" s="63"/>
      <c r="BT64" s="63">
        <f t="shared" si="5"/>
        <v>0</v>
      </c>
      <c r="BU64" s="46">
        <f t="shared" si="16"/>
        <v>22143004</v>
      </c>
      <c r="BV64" s="46">
        <f t="shared" si="17"/>
        <v>21987905</v>
      </c>
      <c r="BW64" s="24"/>
      <c r="BX64" s="24"/>
    </row>
    <row r="65" spans="1:76" ht="12.5" x14ac:dyDescent="0.25">
      <c r="A65" s="7"/>
      <c r="B65" s="10"/>
      <c r="C65" s="11" t="s">
        <v>19</v>
      </c>
      <c r="D65" s="61">
        <v>14289</v>
      </c>
      <c r="E65" s="52">
        <v>15937</v>
      </c>
      <c r="F65" s="52">
        <v>86372</v>
      </c>
      <c r="G65" s="52">
        <v>4409</v>
      </c>
      <c r="H65" s="52">
        <v>5</v>
      </c>
      <c r="I65" s="52">
        <v>42</v>
      </c>
      <c r="J65" s="64">
        <v>203</v>
      </c>
      <c r="K65" s="62">
        <v>837</v>
      </c>
      <c r="L65" s="62"/>
      <c r="M65" s="62"/>
      <c r="N65" s="64">
        <v>16512</v>
      </c>
      <c r="O65" s="62">
        <v>11500</v>
      </c>
      <c r="P65" s="44"/>
      <c r="Q65" s="63">
        <f t="shared" ref="Q65:Q66" si="25">SUM(D65:P65)</f>
        <v>150106</v>
      </c>
      <c r="R65" s="64">
        <v>242175</v>
      </c>
      <c r="S65" s="62">
        <v>278613</v>
      </c>
      <c r="T65" s="62">
        <v>411923</v>
      </c>
      <c r="U65" s="62">
        <v>17270</v>
      </c>
      <c r="V65" s="62">
        <v>18063</v>
      </c>
      <c r="W65" s="62">
        <v>324</v>
      </c>
      <c r="X65" s="62">
        <v>237086</v>
      </c>
      <c r="Y65" s="62">
        <v>103</v>
      </c>
      <c r="Z65" s="62"/>
      <c r="AA65" s="62"/>
      <c r="AB65" s="62">
        <v>165</v>
      </c>
      <c r="AC65" s="62"/>
      <c r="AD65" s="64">
        <v>11972</v>
      </c>
      <c r="AE65" s="62">
        <v>10311</v>
      </c>
      <c r="AF65" s="62">
        <v>15551</v>
      </c>
      <c r="AG65" s="62"/>
      <c r="AH65" s="62">
        <v>41</v>
      </c>
      <c r="AI65" s="62">
        <v>861</v>
      </c>
      <c r="AJ65" s="62">
        <v>540</v>
      </c>
      <c r="AK65" s="62"/>
      <c r="AL65" s="64">
        <v>140258</v>
      </c>
      <c r="AM65" s="62">
        <v>113385</v>
      </c>
      <c r="AN65" s="62">
        <v>257079</v>
      </c>
      <c r="AO65" s="44"/>
      <c r="AP65" s="63">
        <f t="shared" si="14"/>
        <v>1755720</v>
      </c>
      <c r="AQ65" s="64">
        <v>4096743</v>
      </c>
      <c r="AR65" s="62">
        <v>3271628</v>
      </c>
      <c r="AS65" s="62">
        <v>6839319</v>
      </c>
      <c r="AT65" s="62">
        <v>233752</v>
      </c>
      <c r="AU65" s="62">
        <v>96696</v>
      </c>
      <c r="AV65" s="62">
        <v>5688</v>
      </c>
      <c r="AW65" s="62">
        <v>4891123</v>
      </c>
      <c r="AX65" s="62">
        <v>21500</v>
      </c>
      <c r="AY65" s="62">
        <v>25206</v>
      </c>
      <c r="AZ65" s="44"/>
      <c r="BA65" s="64">
        <v>248710</v>
      </c>
      <c r="BB65" s="62">
        <v>192714</v>
      </c>
      <c r="BC65" s="62">
        <v>177102</v>
      </c>
      <c r="BD65" s="62">
        <v>535</v>
      </c>
      <c r="BE65" s="62">
        <v>1375</v>
      </c>
      <c r="BF65" s="62">
        <v>129280</v>
      </c>
      <c r="BG65" s="44"/>
      <c r="BH65" s="64">
        <v>14328</v>
      </c>
      <c r="BI65" s="62">
        <v>196455</v>
      </c>
      <c r="BJ65" s="62"/>
      <c r="BK65" s="44"/>
      <c r="BL65" s="63">
        <f t="shared" si="15"/>
        <v>20442154</v>
      </c>
      <c r="BM65" s="64"/>
      <c r="BN65" s="113"/>
      <c r="BO65" s="63"/>
      <c r="BP65" s="119"/>
      <c r="BQ65" s="113"/>
      <c r="BR65" s="63"/>
      <c r="BS65" s="63"/>
      <c r="BT65" s="63">
        <f t="shared" si="5"/>
        <v>0</v>
      </c>
      <c r="BU65" s="46">
        <f t="shared" si="16"/>
        <v>22347980</v>
      </c>
      <c r="BV65" s="46">
        <f t="shared" si="17"/>
        <v>22197874</v>
      </c>
      <c r="BW65" s="24"/>
      <c r="BX65" s="24"/>
    </row>
    <row r="66" spans="1:76" ht="12.5" x14ac:dyDescent="0.25">
      <c r="A66" s="7"/>
      <c r="B66" s="10"/>
      <c r="C66" s="11" t="s">
        <v>20</v>
      </c>
      <c r="D66" s="61">
        <v>14170</v>
      </c>
      <c r="E66" s="52">
        <v>15781</v>
      </c>
      <c r="F66" s="52">
        <v>83959</v>
      </c>
      <c r="G66" s="52">
        <v>4346</v>
      </c>
      <c r="H66" s="52">
        <v>3</v>
      </c>
      <c r="I66" s="52">
        <v>71</v>
      </c>
      <c r="J66" s="64">
        <v>270</v>
      </c>
      <c r="K66" s="62">
        <v>781</v>
      </c>
      <c r="L66" s="62"/>
      <c r="M66" s="62"/>
      <c r="N66" s="64">
        <v>15972</v>
      </c>
      <c r="O66" s="62">
        <v>11354</v>
      </c>
      <c r="P66" s="44"/>
      <c r="Q66" s="63">
        <f t="shared" si="25"/>
        <v>146707</v>
      </c>
      <c r="R66" s="64">
        <v>230516</v>
      </c>
      <c r="S66" s="62">
        <v>281009</v>
      </c>
      <c r="T66" s="62">
        <v>399295</v>
      </c>
      <c r="U66" s="62">
        <v>8527</v>
      </c>
      <c r="V66" s="62">
        <v>17509</v>
      </c>
      <c r="W66" s="62">
        <v>273</v>
      </c>
      <c r="X66" s="62">
        <v>234066</v>
      </c>
      <c r="Y66" s="62"/>
      <c r="Z66" s="62"/>
      <c r="AA66" s="62"/>
      <c r="AB66" s="62">
        <v>292</v>
      </c>
      <c r="AC66" s="62"/>
      <c r="AD66" s="64">
        <v>12738</v>
      </c>
      <c r="AE66" s="62">
        <v>8677</v>
      </c>
      <c r="AF66" s="62">
        <v>15497</v>
      </c>
      <c r="AG66" s="62"/>
      <c r="AH66" s="62">
        <v>40</v>
      </c>
      <c r="AI66" s="62">
        <v>1025</v>
      </c>
      <c r="AJ66" s="62"/>
      <c r="AK66" s="62"/>
      <c r="AL66" s="64">
        <v>140141</v>
      </c>
      <c r="AM66" s="62">
        <v>105736</v>
      </c>
      <c r="AN66" s="62">
        <v>258797</v>
      </c>
      <c r="AO66" s="44"/>
      <c r="AP66" s="63">
        <f t="shared" si="14"/>
        <v>1714138</v>
      </c>
      <c r="AQ66" s="64">
        <v>4088041</v>
      </c>
      <c r="AR66" s="62">
        <v>3337200</v>
      </c>
      <c r="AS66" s="62">
        <v>6842673</v>
      </c>
      <c r="AT66" s="62">
        <v>231796</v>
      </c>
      <c r="AU66" s="62">
        <v>94195</v>
      </c>
      <c r="AV66" s="62">
        <v>5647</v>
      </c>
      <c r="AW66" s="62">
        <v>4928448</v>
      </c>
      <c r="AX66" s="62">
        <v>21351</v>
      </c>
      <c r="AY66" s="62">
        <v>27393</v>
      </c>
      <c r="AZ66" s="44"/>
      <c r="BA66" s="64">
        <v>249807</v>
      </c>
      <c r="BB66" s="62">
        <v>217149</v>
      </c>
      <c r="BC66" s="62">
        <v>178111</v>
      </c>
      <c r="BD66" s="62">
        <v>13629</v>
      </c>
      <c r="BE66" s="62">
        <v>1354</v>
      </c>
      <c r="BF66" s="62">
        <v>130031</v>
      </c>
      <c r="BG66" s="44"/>
      <c r="BH66" s="64">
        <v>15104</v>
      </c>
      <c r="BI66" s="62">
        <v>154707</v>
      </c>
      <c r="BJ66" s="62"/>
      <c r="BK66" s="44"/>
      <c r="BL66" s="63">
        <f t="shared" si="15"/>
        <v>20536636</v>
      </c>
      <c r="BM66" s="64"/>
      <c r="BN66" s="113"/>
      <c r="BO66" s="63"/>
      <c r="BP66" s="119"/>
      <c r="BQ66" s="113"/>
      <c r="BR66" s="63"/>
      <c r="BS66" s="63"/>
      <c r="BT66" s="63">
        <f t="shared" si="5"/>
        <v>0</v>
      </c>
      <c r="BU66" s="46">
        <f t="shared" si="16"/>
        <v>22397481</v>
      </c>
      <c r="BV66" s="46">
        <f t="shared" si="17"/>
        <v>22250774</v>
      </c>
      <c r="BW66" s="24"/>
      <c r="BX66" s="24"/>
    </row>
    <row r="67" spans="1:76" ht="12.5" x14ac:dyDescent="0.25">
      <c r="A67" s="7"/>
      <c r="B67" s="11"/>
      <c r="C67" s="11" t="s">
        <v>21</v>
      </c>
      <c r="D67" s="61">
        <v>13865</v>
      </c>
      <c r="E67" s="52">
        <v>15927</v>
      </c>
      <c r="F67" s="52">
        <v>81318</v>
      </c>
      <c r="G67" s="52">
        <v>4219</v>
      </c>
      <c r="H67" s="52">
        <v>4</v>
      </c>
      <c r="I67" s="52">
        <v>72</v>
      </c>
      <c r="J67" s="64">
        <v>334</v>
      </c>
      <c r="K67" s="62">
        <v>826</v>
      </c>
      <c r="L67" s="62"/>
      <c r="M67" s="62"/>
      <c r="N67" s="64">
        <v>15813</v>
      </c>
      <c r="O67" s="62">
        <v>14715</v>
      </c>
      <c r="P67" s="44"/>
      <c r="Q67" s="63">
        <f>SUM(D67:P67)</f>
        <v>147093</v>
      </c>
      <c r="R67" s="64">
        <v>221726</v>
      </c>
      <c r="S67" s="62">
        <v>275577</v>
      </c>
      <c r="T67" s="62">
        <v>402984</v>
      </c>
      <c r="U67" s="62">
        <v>7010</v>
      </c>
      <c r="V67" s="62">
        <v>16885</v>
      </c>
      <c r="W67" s="62">
        <v>266</v>
      </c>
      <c r="X67" s="62">
        <v>219898</v>
      </c>
      <c r="Y67" s="62"/>
      <c r="Z67" s="62"/>
      <c r="AA67" s="62"/>
      <c r="AB67" s="62">
        <v>274</v>
      </c>
      <c r="AC67" s="62"/>
      <c r="AD67" s="64">
        <v>13625</v>
      </c>
      <c r="AE67" s="62">
        <v>10733</v>
      </c>
      <c r="AF67" s="62">
        <v>14423</v>
      </c>
      <c r="AG67" s="62"/>
      <c r="AH67" s="62">
        <v>32</v>
      </c>
      <c r="AI67" s="62">
        <v>769</v>
      </c>
      <c r="AJ67" s="62"/>
      <c r="AK67" s="62"/>
      <c r="AL67" s="64">
        <v>134829</v>
      </c>
      <c r="AM67" s="62">
        <v>111291</v>
      </c>
      <c r="AN67" s="62">
        <v>261921</v>
      </c>
      <c r="AO67" s="44"/>
      <c r="AP67" s="63">
        <f t="shared" si="14"/>
        <v>1692243</v>
      </c>
      <c r="AQ67" s="64">
        <v>4099886</v>
      </c>
      <c r="AR67" s="62">
        <v>3344184</v>
      </c>
      <c r="AS67" s="62">
        <v>6920875</v>
      </c>
      <c r="AT67" s="62">
        <v>243451</v>
      </c>
      <c r="AU67" s="62">
        <v>91015</v>
      </c>
      <c r="AV67" s="62">
        <v>5520</v>
      </c>
      <c r="AW67" s="62">
        <v>4951141</v>
      </c>
      <c r="AX67" s="62">
        <v>21995</v>
      </c>
      <c r="AY67" s="62">
        <v>29434</v>
      </c>
      <c r="AZ67" s="44"/>
      <c r="BA67" s="64">
        <v>263422</v>
      </c>
      <c r="BB67" s="62">
        <v>220283</v>
      </c>
      <c r="BC67" s="62">
        <v>177130</v>
      </c>
      <c r="BD67" s="62">
        <v>619</v>
      </c>
      <c r="BE67" s="62">
        <v>1401</v>
      </c>
      <c r="BF67" s="62">
        <v>129728</v>
      </c>
      <c r="BG67" s="44"/>
      <c r="BH67" s="64">
        <v>18282</v>
      </c>
      <c r="BI67" s="62">
        <v>191619</v>
      </c>
      <c r="BJ67" s="62"/>
      <c r="BK67" s="44"/>
      <c r="BL67" s="63">
        <f t="shared" si="15"/>
        <v>20709985</v>
      </c>
      <c r="BM67" s="64"/>
      <c r="BN67" s="113"/>
      <c r="BO67" s="63"/>
      <c r="BP67" s="119"/>
      <c r="BQ67" s="113"/>
      <c r="BR67" s="63"/>
      <c r="BS67" s="63"/>
      <c r="BT67" s="63">
        <f t="shared" si="5"/>
        <v>0</v>
      </c>
      <c r="BU67" s="46">
        <f t="shared" si="16"/>
        <v>22549321</v>
      </c>
      <c r="BV67" s="46">
        <f t="shared" si="17"/>
        <v>22402228</v>
      </c>
      <c r="BW67" s="24"/>
      <c r="BX67" s="24"/>
    </row>
    <row r="68" spans="1:76" ht="12.5" x14ac:dyDescent="0.25">
      <c r="A68" s="7"/>
      <c r="B68" s="10"/>
      <c r="C68" s="11" t="s">
        <v>22</v>
      </c>
      <c r="D68" s="61">
        <v>12918</v>
      </c>
      <c r="E68" s="52">
        <v>15735</v>
      </c>
      <c r="F68" s="52">
        <v>79771</v>
      </c>
      <c r="G68" s="52">
        <v>4066</v>
      </c>
      <c r="H68" s="52">
        <v>3</v>
      </c>
      <c r="I68" s="52">
        <v>74</v>
      </c>
      <c r="J68" s="64">
        <v>346</v>
      </c>
      <c r="K68" s="62">
        <v>820</v>
      </c>
      <c r="L68" s="62"/>
      <c r="M68" s="62"/>
      <c r="N68" s="64">
        <v>15394</v>
      </c>
      <c r="O68" s="62">
        <v>14877</v>
      </c>
      <c r="P68" s="44"/>
      <c r="Q68" s="63">
        <f t="shared" ref="Q68:Q69" si="26">SUM(D68:P68)</f>
        <v>144004</v>
      </c>
      <c r="R68" s="64">
        <v>218431</v>
      </c>
      <c r="S68" s="62">
        <v>265988</v>
      </c>
      <c r="T68" s="62">
        <v>399106</v>
      </c>
      <c r="U68" s="62">
        <v>5429</v>
      </c>
      <c r="V68" s="62">
        <v>16690</v>
      </c>
      <c r="W68" s="62">
        <v>304</v>
      </c>
      <c r="X68" s="62">
        <v>223509</v>
      </c>
      <c r="Y68" s="62"/>
      <c r="Z68" s="62"/>
      <c r="AA68" s="62"/>
      <c r="AB68" s="62">
        <v>281</v>
      </c>
      <c r="AC68" s="62"/>
      <c r="AD68" s="64">
        <v>14689</v>
      </c>
      <c r="AE68" s="62">
        <v>10661</v>
      </c>
      <c r="AF68" s="62">
        <v>14084</v>
      </c>
      <c r="AG68" s="62"/>
      <c r="AH68" s="62">
        <v>39</v>
      </c>
      <c r="AI68" s="62">
        <v>871</v>
      </c>
      <c r="AJ68" s="62"/>
      <c r="AK68" s="62"/>
      <c r="AL68" s="64">
        <v>131359</v>
      </c>
      <c r="AM68" s="62">
        <v>116194</v>
      </c>
      <c r="AN68" s="62">
        <v>263044</v>
      </c>
      <c r="AO68" s="44"/>
      <c r="AP68" s="63">
        <f t="shared" si="14"/>
        <v>1680679</v>
      </c>
      <c r="AQ68" s="64">
        <v>4121469</v>
      </c>
      <c r="AR68" s="62">
        <v>3247363</v>
      </c>
      <c r="AS68" s="62">
        <v>6928488</v>
      </c>
      <c r="AT68" s="62">
        <v>242469</v>
      </c>
      <c r="AU68" s="62">
        <v>91543</v>
      </c>
      <c r="AV68" s="62">
        <v>5387</v>
      </c>
      <c r="AW68" s="62">
        <v>4793204</v>
      </c>
      <c r="AX68" s="62">
        <v>21110</v>
      </c>
      <c r="AY68" s="62">
        <v>30557</v>
      </c>
      <c r="AZ68" s="44"/>
      <c r="BA68" s="64">
        <v>271406</v>
      </c>
      <c r="BB68" s="62">
        <v>233416</v>
      </c>
      <c r="BC68" s="62">
        <v>171116</v>
      </c>
      <c r="BD68" s="62">
        <v>620</v>
      </c>
      <c r="BE68" s="62">
        <v>1324</v>
      </c>
      <c r="BF68" s="62">
        <v>353368</v>
      </c>
      <c r="BG68" s="44"/>
      <c r="BH68" s="64">
        <v>15649</v>
      </c>
      <c r="BI68" s="62">
        <v>281717</v>
      </c>
      <c r="BJ68" s="62"/>
      <c r="BK68" s="44"/>
      <c r="BL68" s="63">
        <f t="shared" si="15"/>
        <v>20810206</v>
      </c>
      <c r="BM68" s="64"/>
      <c r="BN68" s="113"/>
      <c r="BO68" s="63"/>
      <c r="BP68" s="119"/>
      <c r="BQ68" s="113"/>
      <c r="BR68" s="63"/>
      <c r="BS68" s="63"/>
      <c r="BT68" s="63">
        <f t="shared" si="5"/>
        <v>0</v>
      </c>
      <c r="BU68" s="46">
        <f t="shared" si="16"/>
        <v>22634889</v>
      </c>
      <c r="BV68" s="46">
        <f t="shared" si="17"/>
        <v>22490885</v>
      </c>
      <c r="BW68" s="24"/>
      <c r="BX68" s="24"/>
    </row>
    <row r="69" spans="1:76" ht="13" thickBot="1" x14ac:dyDescent="0.3">
      <c r="A69" s="7"/>
      <c r="B69" s="14"/>
      <c r="C69" s="15" t="s">
        <v>23</v>
      </c>
      <c r="D69" s="53">
        <v>12980</v>
      </c>
      <c r="E69" s="50">
        <v>15367</v>
      </c>
      <c r="F69" s="50">
        <v>34164</v>
      </c>
      <c r="G69" s="50">
        <v>3982</v>
      </c>
      <c r="H69" s="50">
        <v>6505</v>
      </c>
      <c r="I69" s="50">
        <v>92</v>
      </c>
      <c r="J69" s="56">
        <v>316</v>
      </c>
      <c r="K69" s="54">
        <v>903</v>
      </c>
      <c r="L69" s="54">
        <v>14</v>
      </c>
      <c r="M69" s="54">
        <v>7</v>
      </c>
      <c r="N69" s="56">
        <v>15087</v>
      </c>
      <c r="O69" s="54">
        <v>13420</v>
      </c>
      <c r="P69" s="42"/>
      <c r="Q69" s="55">
        <f t="shared" si="26"/>
        <v>102837</v>
      </c>
      <c r="R69" s="56">
        <v>212700</v>
      </c>
      <c r="S69" s="54">
        <v>242011</v>
      </c>
      <c r="T69" s="54">
        <v>362849</v>
      </c>
      <c r="U69" s="54">
        <v>2304</v>
      </c>
      <c r="V69" s="54">
        <v>15810</v>
      </c>
      <c r="W69" s="54">
        <v>247</v>
      </c>
      <c r="X69" s="54">
        <v>218353</v>
      </c>
      <c r="Y69" s="54"/>
      <c r="Z69" s="54"/>
      <c r="AA69" s="54"/>
      <c r="AB69" s="54">
        <v>295</v>
      </c>
      <c r="AC69" s="54"/>
      <c r="AD69" s="56">
        <v>13843</v>
      </c>
      <c r="AE69" s="54">
        <v>11583</v>
      </c>
      <c r="AF69" s="54">
        <v>16871</v>
      </c>
      <c r="AG69" s="54">
        <v>17</v>
      </c>
      <c r="AH69" s="54">
        <v>41</v>
      </c>
      <c r="AI69" s="54">
        <v>722</v>
      </c>
      <c r="AJ69" s="54"/>
      <c r="AK69" s="54"/>
      <c r="AL69" s="56">
        <v>133429</v>
      </c>
      <c r="AM69" s="54">
        <v>123721</v>
      </c>
      <c r="AN69" s="54">
        <v>225915</v>
      </c>
      <c r="AO69" s="42"/>
      <c r="AP69" s="55">
        <f t="shared" si="14"/>
        <v>1580711</v>
      </c>
      <c r="AQ69" s="56">
        <v>4170017</v>
      </c>
      <c r="AR69" s="54">
        <v>3325106</v>
      </c>
      <c r="AS69" s="54">
        <v>6979220</v>
      </c>
      <c r="AT69" s="54">
        <v>231817</v>
      </c>
      <c r="AU69" s="54">
        <v>86171</v>
      </c>
      <c r="AV69" s="54">
        <v>5313</v>
      </c>
      <c r="AW69" s="54">
        <v>5073140</v>
      </c>
      <c r="AX69" s="54">
        <v>21050</v>
      </c>
      <c r="AY69" s="54">
        <v>33005</v>
      </c>
      <c r="AZ69" s="42"/>
      <c r="BA69" s="56">
        <v>268107</v>
      </c>
      <c r="BB69" s="54">
        <v>235141</v>
      </c>
      <c r="BC69" s="54">
        <v>185072</v>
      </c>
      <c r="BD69" s="54">
        <v>231</v>
      </c>
      <c r="BE69" s="54">
        <v>1230</v>
      </c>
      <c r="BF69" s="54">
        <v>127012</v>
      </c>
      <c r="BG69" s="42"/>
      <c r="BH69" s="56">
        <v>16658</v>
      </c>
      <c r="BI69" s="54">
        <v>189791</v>
      </c>
      <c r="BJ69" s="54">
        <v>37601</v>
      </c>
      <c r="BK69" s="42"/>
      <c r="BL69" s="55">
        <f>SUM(AQ69:BJ69)</f>
        <v>20985682</v>
      </c>
      <c r="BM69" s="56"/>
      <c r="BN69" s="54">
        <v>32430</v>
      </c>
      <c r="BO69" s="55"/>
      <c r="BP69" s="120"/>
      <c r="BQ69" s="121"/>
      <c r="BR69" s="55"/>
      <c r="BS69" s="55"/>
      <c r="BT69" s="55">
        <f t="shared" si="5"/>
        <v>32430</v>
      </c>
      <c r="BU69" s="43">
        <f t="shared" si="16"/>
        <v>22701660</v>
      </c>
      <c r="BV69" s="43">
        <f t="shared" si="17"/>
        <v>22598823</v>
      </c>
      <c r="BW69" s="24"/>
      <c r="BX69" s="24"/>
    </row>
    <row r="70" spans="1:76" ht="12.5" x14ac:dyDescent="0.25">
      <c r="A70" s="7"/>
      <c r="B70" s="8">
        <v>2022</v>
      </c>
      <c r="C70" s="8" t="s">
        <v>12</v>
      </c>
      <c r="D70" s="57">
        <v>11922</v>
      </c>
      <c r="E70" s="51">
        <v>15392</v>
      </c>
      <c r="F70" s="51">
        <v>43649</v>
      </c>
      <c r="G70" s="51">
        <v>3851</v>
      </c>
      <c r="H70" s="51">
        <v>8136</v>
      </c>
      <c r="I70" s="51">
        <v>79</v>
      </c>
      <c r="J70" s="60">
        <v>208</v>
      </c>
      <c r="K70" s="58">
        <v>882</v>
      </c>
      <c r="L70" s="58">
        <v>21</v>
      </c>
      <c r="M70" s="58">
        <v>25</v>
      </c>
      <c r="N70" s="60">
        <v>14807</v>
      </c>
      <c r="O70" s="58">
        <v>13091</v>
      </c>
      <c r="P70" s="47"/>
      <c r="Q70" s="59">
        <f>SUM(D70:P70)</f>
        <v>112063</v>
      </c>
      <c r="R70" s="60">
        <v>206933</v>
      </c>
      <c r="S70" s="58">
        <v>216226</v>
      </c>
      <c r="T70" s="58">
        <v>358457</v>
      </c>
      <c r="U70" s="58">
        <v>3498</v>
      </c>
      <c r="V70" s="58">
        <v>15411</v>
      </c>
      <c r="W70" s="58">
        <v>247</v>
      </c>
      <c r="X70" s="58">
        <v>125726</v>
      </c>
      <c r="Y70" s="58"/>
      <c r="Z70" s="58"/>
      <c r="AA70" s="58"/>
      <c r="AB70" s="58">
        <v>3893</v>
      </c>
      <c r="AC70" s="58"/>
      <c r="AD70" s="60">
        <v>8349</v>
      </c>
      <c r="AE70" s="58">
        <v>9112</v>
      </c>
      <c r="AF70" s="58">
        <v>13301</v>
      </c>
      <c r="AG70" s="58">
        <v>31</v>
      </c>
      <c r="AH70" s="58">
        <v>46</v>
      </c>
      <c r="AI70" s="58">
        <v>436</v>
      </c>
      <c r="AJ70" s="58"/>
      <c r="AK70" s="58"/>
      <c r="AL70" s="60">
        <v>129122</v>
      </c>
      <c r="AM70" s="58">
        <v>116144</v>
      </c>
      <c r="AN70" s="58">
        <v>226755</v>
      </c>
      <c r="AO70" s="47"/>
      <c r="AP70" s="59">
        <f t="shared" si="14"/>
        <v>1433687</v>
      </c>
      <c r="AQ70" s="60">
        <v>4161336</v>
      </c>
      <c r="AR70" s="58">
        <v>3274401</v>
      </c>
      <c r="AS70" s="58">
        <v>7016813</v>
      </c>
      <c r="AT70" s="58">
        <v>226176</v>
      </c>
      <c r="AU70" s="58">
        <v>83624</v>
      </c>
      <c r="AV70" s="58">
        <v>5426</v>
      </c>
      <c r="AW70" s="58">
        <v>5173704</v>
      </c>
      <c r="AX70" s="58">
        <v>19555</v>
      </c>
      <c r="AY70" s="58">
        <v>31274</v>
      </c>
      <c r="AZ70" s="47"/>
      <c r="BA70" s="60">
        <v>214672</v>
      </c>
      <c r="BB70" s="58">
        <v>210159</v>
      </c>
      <c r="BC70" s="58">
        <v>150209</v>
      </c>
      <c r="BD70" s="58">
        <v>575</v>
      </c>
      <c r="BE70" s="58">
        <v>1053</v>
      </c>
      <c r="BF70" s="58">
        <v>127137</v>
      </c>
      <c r="BG70" s="47"/>
      <c r="BH70" s="60">
        <v>17122</v>
      </c>
      <c r="BI70" s="58">
        <v>203353</v>
      </c>
      <c r="BJ70" s="58">
        <v>37455</v>
      </c>
      <c r="BK70" s="47"/>
      <c r="BL70" s="59">
        <f>SUM(AQ70:BJ70)</f>
        <v>20954044</v>
      </c>
      <c r="BM70" s="60"/>
      <c r="BN70" s="58">
        <v>49741</v>
      </c>
      <c r="BO70" s="47"/>
      <c r="BP70" s="60"/>
      <c r="BQ70" s="58">
        <v>1</v>
      </c>
      <c r="BR70" s="47"/>
      <c r="BS70" s="47"/>
      <c r="BT70" s="59">
        <f>SUM(BM70:BS70)</f>
        <v>49742</v>
      </c>
      <c r="BU70" s="49">
        <f t="shared" si="16"/>
        <v>22549536</v>
      </c>
      <c r="BV70" s="49">
        <f t="shared" si="17"/>
        <v>22437473</v>
      </c>
      <c r="BW70" s="24"/>
      <c r="BX70" s="24"/>
    </row>
    <row r="71" spans="1:76" ht="12.5" x14ac:dyDescent="0.25">
      <c r="A71" s="7"/>
      <c r="B71" s="10"/>
      <c r="C71" s="11" t="s">
        <v>13</v>
      </c>
      <c r="D71" s="61">
        <v>11721</v>
      </c>
      <c r="E71" s="52">
        <v>15314</v>
      </c>
      <c r="F71" s="52">
        <v>52270</v>
      </c>
      <c r="G71" s="52">
        <v>3777</v>
      </c>
      <c r="H71" s="52">
        <v>7959</v>
      </c>
      <c r="I71" s="52">
        <v>120</v>
      </c>
      <c r="J71" s="64">
        <v>220</v>
      </c>
      <c r="K71" s="62">
        <v>931</v>
      </c>
      <c r="L71" s="62">
        <v>25</v>
      </c>
      <c r="M71" s="62">
        <v>25</v>
      </c>
      <c r="N71" s="64">
        <v>14353</v>
      </c>
      <c r="O71" s="62">
        <v>12729</v>
      </c>
      <c r="P71" s="44"/>
      <c r="Q71" s="63">
        <f t="shared" ref="Q71:Q72" si="27">SUM(D71:P71)</f>
        <v>119444</v>
      </c>
      <c r="R71" s="64">
        <v>206013</v>
      </c>
      <c r="S71" s="62">
        <v>192432</v>
      </c>
      <c r="T71" s="62">
        <v>340036</v>
      </c>
      <c r="U71" s="62">
        <v>3447</v>
      </c>
      <c r="V71" s="62">
        <v>14973</v>
      </c>
      <c r="W71" s="62">
        <v>248</v>
      </c>
      <c r="X71" s="62">
        <v>126511</v>
      </c>
      <c r="Y71" s="62"/>
      <c r="Z71" s="62"/>
      <c r="AA71" s="62"/>
      <c r="AB71" s="62">
        <v>282</v>
      </c>
      <c r="AC71" s="62"/>
      <c r="AD71" s="64">
        <v>8434</v>
      </c>
      <c r="AE71" s="62">
        <v>8587</v>
      </c>
      <c r="AF71" s="62">
        <v>12983</v>
      </c>
      <c r="AG71" s="62">
        <v>31</v>
      </c>
      <c r="AH71" s="62">
        <v>38</v>
      </c>
      <c r="AI71" s="62">
        <v>408</v>
      </c>
      <c r="AJ71" s="62"/>
      <c r="AK71" s="62"/>
      <c r="AL71" s="64">
        <v>122665</v>
      </c>
      <c r="AM71" s="62">
        <v>112544</v>
      </c>
      <c r="AN71" s="62">
        <v>146630</v>
      </c>
      <c r="AO71" s="44"/>
      <c r="AP71" s="63">
        <f t="shared" si="14"/>
        <v>1296262</v>
      </c>
      <c r="AQ71" s="64">
        <v>4118416</v>
      </c>
      <c r="AR71" s="62">
        <v>3151258</v>
      </c>
      <c r="AS71" s="62">
        <v>6919008</v>
      </c>
      <c r="AT71" s="62">
        <v>219562</v>
      </c>
      <c r="AU71" s="62">
        <v>81433</v>
      </c>
      <c r="AV71" s="62">
        <v>5283</v>
      </c>
      <c r="AW71" s="62">
        <v>5178774</v>
      </c>
      <c r="AX71" s="62">
        <v>19352</v>
      </c>
      <c r="AY71" s="62">
        <v>36916</v>
      </c>
      <c r="AZ71" s="44"/>
      <c r="BA71" s="64">
        <v>196763</v>
      </c>
      <c r="BB71" s="62">
        <v>221103</v>
      </c>
      <c r="BC71" s="62">
        <v>149247</v>
      </c>
      <c r="BD71" s="62">
        <v>569</v>
      </c>
      <c r="BE71" s="62">
        <v>1005</v>
      </c>
      <c r="BF71" s="62">
        <v>127625</v>
      </c>
      <c r="BG71" s="44"/>
      <c r="BH71" s="64">
        <v>16612</v>
      </c>
      <c r="BI71" s="62">
        <v>211124</v>
      </c>
      <c r="BJ71" s="62">
        <v>24219</v>
      </c>
      <c r="BK71" s="44"/>
      <c r="BL71" s="63">
        <f t="shared" ref="BL71:BL72" si="28">SUM(AQ71:BJ71)</f>
        <v>20678269</v>
      </c>
      <c r="BM71" s="64"/>
      <c r="BN71" s="62">
        <v>157219</v>
      </c>
      <c r="BO71" s="44"/>
      <c r="BP71" s="64"/>
      <c r="BQ71" s="62"/>
      <c r="BR71" s="44"/>
      <c r="BS71" s="44"/>
      <c r="BT71" s="63">
        <f t="shared" ref="BT71:BT78" si="29">SUM(BM71:BS71)</f>
        <v>157219</v>
      </c>
      <c r="BU71" s="46">
        <f t="shared" si="16"/>
        <v>22251194</v>
      </c>
      <c r="BV71" s="46">
        <f t="shared" si="17"/>
        <v>22131750</v>
      </c>
      <c r="BW71" s="24"/>
      <c r="BX71" s="24"/>
    </row>
    <row r="72" spans="1:76" ht="12.5" x14ac:dyDescent="0.25">
      <c r="A72" s="7"/>
      <c r="B72" s="10"/>
      <c r="C72" s="11" t="s">
        <v>14</v>
      </c>
      <c r="D72" s="61">
        <v>11552</v>
      </c>
      <c r="E72" s="52">
        <v>15616</v>
      </c>
      <c r="F72" s="52">
        <v>61831</v>
      </c>
      <c r="G72" s="52">
        <v>3543</v>
      </c>
      <c r="H72" s="52">
        <v>6017</v>
      </c>
      <c r="I72" s="52">
        <v>70</v>
      </c>
      <c r="J72" s="64">
        <v>219</v>
      </c>
      <c r="K72" s="62">
        <v>1030</v>
      </c>
      <c r="L72" s="62">
        <v>18</v>
      </c>
      <c r="M72" s="62">
        <v>19</v>
      </c>
      <c r="N72" s="64">
        <v>14155</v>
      </c>
      <c r="O72" s="62">
        <v>12289</v>
      </c>
      <c r="P72" s="44"/>
      <c r="Q72" s="63">
        <f t="shared" si="27"/>
        <v>126359</v>
      </c>
      <c r="R72" s="64">
        <v>205778</v>
      </c>
      <c r="S72" s="62">
        <v>181018</v>
      </c>
      <c r="T72" s="62">
        <v>331682</v>
      </c>
      <c r="U72" s="62">
        <v>2353</v>
      </c>
      <c r="V72" s="62">
        <v>14460</v>
      </c>
      <c r="W72" s="62">
        <v>259</v>
      </c>
      <c r="X72" s="62">
        <v>213801</v>
      </c>
      <c r="Y72" s="62"/>
      <c r="Z72" s="62"/>
      <c r="AA72" s="62"/>
      <c r="AB72" s="62">
        <v>817</v>
      </c>
      <c r="AC72" s="62"/>
      <c r="AD72" s="64">
        <v>8425</v>
      </c>
      <c r="AE72" s="62">
        <v>10252</v>
      </c>
      <c r="AF72" s="62">
        <v>12702</v>
      </c>
      <c r="AG72" s="62">
        <v>15</v>
      </c>
      <c r="AH72" s="62">
        <v>41</v>
      </c>
      <c r="AI72" s="62">
        <v>649</v>
      </c>
      <c r="AJ72" s="62"/>
      <c r="AK72" s="62"/>
      <c r="AL72" s="64">
        <v>122530</v>
      </c>
      <c r="AM72" s="62">
        <v>109754</v>
      </c>
      <c r="AN72" s="62">
        <v>142354</v>
      </c>
      <c r="AO72" s="44"/>
      <c r="AP72" s="63">
        <f t="shared" si="14"/>
        <v>1356890</v>
      </c>
      <c r="AQ72" s="64">
        <v>4020571</v>
      </c>
      <c r="AR72" s="62">
        <v>3102917</v>
      </c>
      <c r="AS72" s="62">
        <v>6981267</v>
      </c>
      <c r="AT72" s="62">
        <v>218801</v>
      </c>
      <c r="AU72" s="62">
        <v>78968</v>
      </c>
      <c r="AV72" s="62">
        <v>5187</v>
      </c>
      <c r="AW72" s="62">
        <v>5091663</v>
      </c>
      <c r="AX72" s="62">
        <v>20109</v>
      </c>
      <c r="AY72" s="62">
        <v>25906</v>
      </c>
      <c r="AZ72" s="44"/>
      <c r="BA72" s="64">
        <v>192118</v>
      </c>
      <c r="BB72" s="62">
        <v>217375</v>
      </c>
      <c r="BC72" s="62">
        <v>148507</v>
      </c>
      <c r="BD72" s="62">
        <v>542</v>
      </c>
      <c r="BE72" s="62">
        <v>1015</v>
      </c>
      <c r="BF72" s="62">
        <v>126100</v>
      </c>
      <c r="BG72" s="44"/>
      <c r="BH72" s="64">
        <v>16220</v>
      </c>
      <c r="BI72" s="62">
        <v>206752</v>
      </c>
      <c r="BJ72" s="62">
        <v>23514</v>
      </c>
      <c r="BK72" s="44"/>
      <c r="BL72" s="63">
        <f t="shared" si="28"/>
        <v>20477532</v>
      </c>
      <c r="BM72" s="64"/>
      <c r="BN72" s="62">
        <v>212888</v>
      </c>
      <c r="BO72" s="44">
        <v>115272</v>
      </c>
      <c r="BP72" s="64"/>
      <c r="BQ72" s="62"/>
      <c r="BR72" s="44">
        <v>58</v>
      </c>
      <c r="BS72" s="44"/>
      <c r="BT72" s="63">
        <f t="shared" si="29"/>
        <v>328218</v>
      </c>
      <c r="BU72" s="46">
        <f t="shared" si="16"/>
        <v>22288999</v>
      </c>
      <c r="BV72" s="46">
        <f t="shared" si="17"/>
        <v>22162640</v>
      </c>
      <c r="BW72" s="24"/>
      <c r="BX72" s="24"/>
    </row>
    <row r="73" spans="1:76" ht="12.5" x14ac:dyDescent="0.25">
      <c r="A73" s="7"/>
      <c r="B73" s="11"/>
      <c r="C73" s="11" t="s">
        <v>15</v>
      </c>
      <c r="D73" s="61">
        <v>11009</v>
      </c>
      <c r="E73" s="52">
        <v>15166</v>
      </c>
      <c r="F73" s="52">
        <v>70786</v>
      </c>
      <c r="G73" s="52">
        <v>3484</v>
      </c>
      <c r="H73" s="52">
        <v>8078</v>
      </c>
      <c r="I73" s="52">
        <v>93</v>
      </c>
      <c r="J73" s="64">
        <v>211</v>
      </c>
      <c r="K73" s="62">
        <v>1061</v>
      </c>
      <c r="L73" s="62">
        <v>19</v>
      </c>
      <c r="M73" s="62">
        <v>13</v>
      </c>
      <c r="N73" s="64">
        <v>13720</v>
      </c>
      <c r="O73" s="62">
        <v>12173</v>
      </c>
      <c r="P73" s="44"/>
      <c r="Q73" s="63">
        <f>SUM(D73:P73)</f>
        <v>135813</v>
      </c>
      <c r="R73" s="64">
        <v>190534</v>
      </c>
      <c r="S73" s="62">
        <v>181493</v>
      </c>
      <c r="T73" s="62">
        <v>319162</v>
      </c>
      <c r="U73" s="62">
        <v>3219</v>
      </c>
      <c r="V73" s="62">
        <v>14084</v>
      </c>
      <c r="W73" s="62">
        <v>239</v>
      </c>
      <c r="X73" s="62">
        <v>196348</v>
      </c>
      <c r="Y73" s="62"/>
      <c r="Z73" s="62"/>
      <c r="AA73" s="62"/>
      <c r="AB73" s="62">
        <v>246</v>
      </c>
      <c r="AC73" s="62"/>
      <c r="AD73" s="64">
        <v>7517</v>
      </c>
      <c r="AE73" s="62">
        <v>10211</v>
      </c>
      <c r="AF73" s="62">
        <v>12338</v>
      </c>
      <c r="AG73" s="62">
        <v>15</v>
      </c>
      <c r="AH73" s="62">
        <v>52</v>
      </c>
      <c r="AI73" s="62">
        <v>585</v>
      </c>
      <c r="AJ73" s="62"/>
      <c r="AK73" s="62"/>
      <c r="AL73" s="64">
        <v>119594</v>
      </c>
      <c r="AM73" s="62">
        <v>116364</v>
      </c>
      <c r="AN73" s="62">
        <v>141162</v>
      </c>
      <c r="AO73" s="44"/>
      <c r="AP73" s="63">
        <f t="shared" si="14"/>
        <v>1313163</v>
      </c>
      <c r="AQ73" s="64">
        <v>4155981</v>
      </c>
      <c r="AR73" s="62">
        <v>3126377</v>
      </c>
      <c r="AS73" s="62">
        <v>6816280</v>
      </c>
      <c r="AT73" s="62">
        <v>235017</v>
      </c>
      <c r="AU73" s="62">
        <v>76488</v>
      </c>
      <c r="AV73" s="62">
        <v>4966</v>
      </c>
      <c r="AW73" s="62">
        <v>5046212</v>
      </c>
      <c r="AX73" s="62"/>
      <c r="AY73" s="62">
        <v>43088</v>
      </c>
      <c r="AZ73" s="44"/>
      <c r="BA73" s="64">
        <v>195152</v>
      </c>
      <c r="BB73" s="62">
        <v>238873</v>
      </c>
      <c r="BC73" s="62">
        <v>146160</v>
      </c>
      <c r="BD73" s="62">
        <v>256</v>
      </c>
      <c r="BE73" s="62">
        <v>1053</v>
      </c>
      <c r="BF73" s="62">
        <v>124171</v>
      </c>
      <c r="BG73" s="44"/>
      <c r="BH73" s="64">
        <v>17128</v>
      </c>
      <c r="BI73" s="62">
        <v>222131</v>
      </c>
      <c r="BJ73" s="62">
        <v>23317</v>
      </c>
      <c r="BK73" s="44"/>
      <c r="BL73" s="63">
        <f>SUM(AQ73:BJ73)</f>
        <v>20472650</v>
      </c>
      <c r="BM73" s="64">
        <v>1940</v>
      </c>
      <c r="BN73" s="62">
        <v>359747</v>
      </c>
      <c r="BO73" s="44">
        <v>183560</v>
      </c>
      <c r="BP73" s="64"/>
      <c r="BQ73" s="62"/>
      <c r="BR73" s="44">
        <v>76</v>
      </c>
      <c r="BS73" s="44"/>
      <c r="BT73" s="63">
        <f t="shared" si="29"/>
        <v>545323</v>
      </c>
      <c r="BU73" s="46">
        <f t="shared" si="16"/>
        <v>22466949</v>
      </c>
      <c r="BV73" s="46">
        <f t="shared" ref="BV73:BV83" si="30">+AP73+BL73+BT73</f>
        <v>22331136</v>
      </c>
      <c r="BW73" s="24"/>
      <c r="BX73" s="24"/>
    </row>
    <row r="74" spans="1:76" ht="12.5" x14ac:dyDescent="0.25">
      <c r="A74" s="7"/>
      <c r="B74" s="11"/>
      <c r="C74" s="11" t="s">
        <v>16</v>
      </c>
      <c r="D74" s="61">
        <v>10884</v>
      </c>
      <c r="E74" s="52">
        <v>14435</v>
      </c>
      <c r="F74" s="52">
        <v>79431</v>
      </c>
      <c r="G74" s="52">
        <v>3413</v>
      </c>
      <c r="H74" s="52">
        <v>8195</v>
      </c>
      <c r="I74" s="52">
        <v>115</v>
      </c>
      <c r="J74" s="64">
        <v>198</v>
      </c>
      <c r="K74" s="62">
        <v>837</v>
      </c>
      <c r="L74" s="62">
        <v>20</v>
      </c>
      <c r="M74" s="62">
        <v>13</v>
      </c>
      <c r="N74" s="64">
        <v>13481</v>
      </c>
      <c r="O74" s="62">
        <v>10305</v>
      </c>
      <c r="P74" s="44"/>
      <c r="Q74" s="63">
        <f>SUM(D74:P74)</f>
        <v>141327</v>
      </c>
      <c r="R74" s="64">
        <v>198514</v>
      </c>
      <c r="S74" s="62">
        <v>176372</v>
      </c>
      <c r="T74" s="62">
        <v>305230</v>
      </c>
      <c r="U74" s="62">
        <v>3048</v>
      </c>
      <c r="V74" s="62">
        <v>13593</v>
      </c>
      <c r="W74" s="62">
        <v>239</v>
      </c>
      <c r="X74" s="62">
        <v>224076</v>
      </c>
      <c r="Y74" s="62"/>
      <c r="Z74" s="62"/>
      <c r="AA74" s="62"/>
      <c r="AB74" s="62">
        <v>291</v>
      </c>
      <c r="AC74" s="62"/>
      <c r="AD74" s="64">
        <v>8229</v>
      </c>
      <c r="AE74" s="62">
        <v>9886</v>
      </c>
      <c r="AF74" s="62">
        <v>12062</v>
      </c>
      <c r="AG74" s="62">
        <v>15</v>
      </c>
      <c r="AH74" s="62">
        <v>36</v>
      </c>
      <c r="AI74" s="62">
        <v>562</v>
      </c>
      <c r="AJ74" s="62"/>
      <c r="AK74" s="62"/>
      <c r="AL74" s="64">
        <v>118279</v>
      </c>
      <c r="AM74" s="62">
        <v>117852</v>
      </c>
      <c r="AN74" s="62">
        <v>226755</v>
      </c>
      <c r="AO74" s="44"/>
      <c r="AP74" s="63">
        <f t="shared" ref="AP74:AP83" si="31">SUM(R74:AN74)</f>
        <v>1415039</v>
      </c>
      <c r="AQ74" s="64">
        <v>4173783</v>
      </c>
      <c r="AR74" s="62">
        <v>3205684</v>
      </c>
      <c r="AS74" s="62">
        <v>6713028</v>
      </c>
      <c r="AT74" s="62">
        <v>239545</v>
      </c>
      <c r="AU74" s="62">
        <v>73229</v>
      </c>
      <c r="AV74" s="62">
        <v>4820</v>
      </c>
      <c r="AW74" s="62">
        <v>4947664</v>
      </c>
      <c r="AX74" s="62"/>
      <c r="AY74" s="62">
        <v>41795</v>
      </c>
      <c r="AZ74" s="44"/>
      <c r="BA74" s="64">
        <v>186293</v>
      </c>
      <c r="BB74" s="62">
        <v>255850</v>
      </c>
      <c r="BC74" s="62">
        <v>143665</v>
      </c>
      <c r="BD74" s="62">
        <v>255</v>
      </c>
      <c r="BE74" s="62">
        <v>1013</v>
      </c>
      <c r="BF74" s="62">
        <v>119415</v>
      </c>
      <c r="BG74" s="44"/>
      <c r="BH74" s="64">
        <v>17123</v>
      </c>
      <c r="BI74" s="62">
        <v>252256</v>
      </c>
      <c r="BJ74" s="62">
        <v>37455</v>
      </c>
      <c r="BK74" s="44"/>
      <c r="BL74" s="63">
        <f>SUM(AQ74:BJ74)</f>
        <v>20412873</v>
      </c>
      <c r="BM74" s="64">
        <v>4469</v>
      </c>
      <c r="BN74" s="62">
        <v>462559</v>
      </c>
      <c r="BO74" s="44">
        <v>256162</v>
      </c>
      <c r="BP74" s="64">
        <v>3</v>
      </c>
      <c r="BQ74" s="62"/>
      <c r="BR74" s="44">
        <v>796</v>
      </c>
      <c r="BS74" s="44"/>
      <c r="BT74" s="63">
        <f t="shared" si="29"/>
        <v>723989</v>
      </c>
      <c r="BU74" s="46">
        <f t="shared" ref="BU74:BU83" si="32">+Q74+AP74+BL74+BT74</f>
        <v>22693228</v>
      </c>
      <c r="BV74" s="46">
        <f t="shared" si="30"/>
        <v>22551901</v>
      </c>
      <c r="BW74" s="24"/>
      <c r="BX74" s="24"/>
    </row>
    <row r="75" spans="1:76" ht="12.5" x14ac:dyDescent="0.25">
      <c r="A75" s="7"/>
      <c r="B75" s="10"/>
      <c r="C75" s="11" t="s">
        <v>17</v>
      </c>
      <c r="D75" s="61">
        <v>9832</v>
      </c>
      <c r="E75" s="52">
        <v>13765</v>
      </c>
      <c r="F75" s="52">
        <v>90051</v>
      </c>
      <c r="G75" s="52">
        <v>3287</v>
      </c>
      <c r="H75" s="52">
        <v>8011</v>
      </c>
      <c r="I75" s="52">
        <v>113</v>
      </c>
      <c r="J75" s="64">
        <v>234</v>
      </c>
      <c r="K75" s="62">
        <v>795</v>
      </c>
      <c r="L75" s="62">
        <v>18</v>
      </c>
      <c r="M75" s="62"/>
      <c r="N75" s="64">
        <v>12992</v>
      </c>
      <c r="O75" s="62">
        <v>9652</v>
      </c>
      <c r="P75" s="44"/>
      <c r="Q75" s="63">
        <f t="shared" ref="Q75" si="33">SUM(D75:P75)</f>
        <v>148750</v>
      </c>
      <c r="R75" s="64">
        <v>184561</v>
      </c>
      <c r="S75" s="62">
        <v>164217</v>
      </c>
      <c r="T75" s="62">
        <v>295879</v>
      </c>
      <c r="U75" s="62">
        <v>3531</v>
      </c>
      <c r="V75" s="62">
        <v>13274</v>
      </c>
      <c r="W75" s="62">
        <v>231</v>
      </c>
      <c r="X75" s="62">
        <v>226126</v>
      </c>
      <c r="Y75" s="62"/>
      <c r="Z75" s="62"/>
      <c r="AA75" s="62"/>
      <c r="AB75" s="62">
        <v>3716</v>
      </c>
      <c r="AC75" s="62"/>
      <c r="AD75" s="64">
        <v>8526</v>
      </c>
      <c r="AE75" s="62">
        <v>9252</v>
      </c>
      <c r="AF75" s="62">
        <v>11887</v>
      </c>
      <c r="AG75" s="62">
        <v>0</v>
      </c>
      <c r="AH75" s="62">
        <v>43</v>
      </c>
      <c r="AI75" s="62">
        <v>576</v>
      </c>
      <c r="AJ75" s="62"/>
      <c r="AK75" s="62"/>
      <c r="AL75" s="64">
        <v>114876</v>
      </c>
      <c r="AM75" s="62">
        <v>113147</v>
      </c>
      <c r="AN75" s="62">
        <v>133125</v>
      </c>
      <c r="AO75" s="44"/>
      <c r="AP75" s="63">
        <f t="shared" si="31"/>
        <v>1282967</v>
      </c>
      <c r="AQ75" s="64">
        <v>4184987</v>
      </c>
      <c r="AR75" s="62">
        <v>3155127</v>
      </c>
      <c r="AS75" s="62">
        <v>6695455</v>
      </c>
      <c r="AT75" s="62">
        <v>239934</v>
      </c>
      <c r="AU75" s="62">
        <v>70798</v>
      </c>
      <c r="AV75" s="62">
        <v>4689</v>
      </c>
      <c r="AW75" s="62">
        <v>4942467</v>
      </c>
      <c r="AX75" s="62"/>
      <c r="AY75" s="62">
        <v>48451</v>
      </c>
      <c r="AZ75" s="44"/>
      <c r="BA75" s="64">
        <v>189570</v>
      </c>
      <c r="BB75" s="62">
        <v>261602</v>
      </c>
      <c r="BC75" s="62">
        <v>142620</v>
      </c>
      <c r="BD75" s="62"/>
      <c r="BE75" s="62">
        <v>984</v>
      </c>
      <c r="BF75" s="62">
        <v>117965</v>
      </c>
      <c r="BG75" s="44"/>
      <c r="BH75" s="64">
        <v>17877</v>
      </c>
      <c r="BI75" s="62">
        <v>262761</v>
      </c>
      <c r="BJ75" s="62">
        <v>21998</v>
      </c>
      <c r="BK75" s="44"/>
      <c r="BL75" s="63">
        <f t="shared" ref="BL75" si="34">SUM(AQ75:BJ75)</f>
        <v>20357285</v>
      </c>
      <c r="BM75" s="64">
        <v>6063</v>
      </c>
      <c r="BN75" s="62">
        <v>531513</v>
      </c>
      <c r="BO75" s="44">
        <v>305163</v>
      </c>
      <c r="BP75" s="64">
        <v>5</v>
      </c>
      <c r="BQ75" s="62"/>
      <c r="BR75" s="44">
        <v>302</v>
      </c>
      <c r="BS75" s="44"/>
      <c r="BT75" s="63">
        <f t="shared" si="29"/>
        <v>843046</v>
      </c>
      <c r="BU75" s="46">
        <f t="shared" si="32"/>
        <v>22632048</v>
      </c>
      <c r="BV75" s="46">
        <f t="shared" si="30"/>
        <v>22483298</v>
      </c>
      <c r="BW75" s="24"/>
      <c r="BX75" s="24"/>
    </row>
    <row r="76" spans="1:76" ht="12.5" x14ac:dyDescent="0.25">
      <c r="A76" s="7"/>
      <c r="B76" s="11"/>
      <c r="C76" s="11" t="s">
        <v>18</v>
      </c>
      <c r="D76" s="61">
        <v>8895</v>
      </c>
      <c r="E76" s="52">
        <v>13368</v>
      </c>
      <c r="F76" s="52">
        <v>104967</v>
      </c>
      <c r="G76" s="52">
        <v>3214</v>
      </c>
      <c r="H76" s="52">
        <v>7638</v>
      </c>
      <c r="I76" s="52">
        <v>127</v>
      </c>
      <c r="J76" s="64">
        <v>200</v>
      </c>
      <c r="K76" s="62">
        <v>834</v>
      </c>
      <c r="L76" s="62">
        <v>15</v>
      </c>
      <c r="M76" s="62"/>
      <c r="N76" s="64">
        <v>12544</v>
      </c>
      <c r="O76" s="62">
        <v>10190</v>
      </c>
      <c r="P76" s="44"/>
      <c r="Q76" s="63">
        <f>SUM(D76:P76)</f>
        <v>161992</v>
      </c>
      <c r="R76" s="64">
        <v>179599</v>
      </c>
      <c r="S76" s="62">
        <v>156570</v>
      </c>
      <c r="T76" s="62">
        <v>281423</v>
      </c>
      <c r="U76" s="62">
        <v>4474</v>
      </c>
      <c r="V76" s="62">
        <v>12876</v>
      </c>
      <c r="W76" s="62">
        <v>222</v>
      </c>
      <c r="X76" s="62">
        <v>230246</v>
      </c>
      <c r="Y76" s="62"/>
      <c r="Z76" s="62"/>
      <c r="AA76" s="62"/>
      <c r="AB76" s="62">
        <v>3587</v>
      </c>
      <c r="AC76" s="62"/>
      <c r="AD76" s="64">
        <v>7966</v>
      </c>
      <c r="AE76" s="62">
        <v>9219</v>
      </c>
      <c r="AF76" s="62">
        <v>11671</v>
      </c>
      <c r="AG76" s="62">
        <v>2</v>
      </c>
      <c r="AH76" s="62">
        <v>41</v>
      </c>
      <c r="AI76" s="62">
        <v>628</v>
      </c>
      <c r="AJ76" s="62"/>
      <c r="AK76" s="62"/>
      <c r="AL76" s="64">
        <v>111722</v>
      </c>
      <c r="AM76" s="62">
        <v>114934</v>
      </c>
      <c r="AN76" s="62">
        <v>154819</v>
      </c>
      <c r="AO76" s="44"/>
      <c r="AP76" s="63">
        <f t="shared" si="31"/>
        <v>1279999</v>
      </c>
      <c r="AQ76" s="64">
        <v>4211572</v>
      </c>
      <c r="AR76" s="62">
        <v>3157452</v>
      </c>
      <c r="AS76" s="62">
        <v>6652592</v>
      </c>
      <c r="AT76" s="62">
        <v>234949</v>
      </c>
      <c r="AU76" s="62">
        <v>68840</v>
      </c>
      <c r="AV76" s="62">
        <v>4643</v>
      </c>
      <c r="AW76" s="62">
        <v>4918614</v>
      </c>
      <c r="AX76" s="62"/>
      <c r="AY76" s="62">
        <v>52051</v>
      </c>
      <c r="AZ76" s="44"/>
      <c r="BA76" s="64">
        <v>191414</v>
      </c>
      <c r="BB76" s="62">
        <v>262406</v>
      </c>
      <c r="BC76" s="62">
        <v>142313</v>
      </c>
      <c r="BD76" s="62"/>
      <c r="BE76" s="62">
        <v>941</v>
      </c>
      <c r="BF76" s="62">
        <v>118295</v>
      </c>
      <c r="BG76" s="44"/>
      <c r="BH76" s="64">
        <v>17863</v>
      </c>
      <c r="BI76" s="62">
        <v>264092</v>
      </c>
      <c r="BJ76" s="62">
        <v>25583</v>
      </c>
      <c r="BK76" s="44"/>
      <c r="BL76" s="63">
        <f>SUM(AQ76:BJ76)</f>
        <v>20323620</v>
      </c>
      <c r="BM76" s="64">
        <v>7626</v>
      </c>
      <c r="BN76" s="62">
        <v>619511</v>
      </c>
      <c r="BO76" s="44">
        <v>308597</v>
      </c>
      <c r="BP76" s="64">
        <v>7</v>
      </c>
      <c r="BQ76" s="62">
        <v>1</v>
      </c>
      <c r="BR76" s="44">
        <v>195</v>
      </c>
      <c r="BS76" s="44"/>
      <c r="BT76" s="63">
        <f t="shared" si="29"/>
        <v>935937</v>
      </c>
      <c r="BU76" s="46">
        <f t="shared" si="32"/>
        <v>22701548</v>
      </c>
      <c r="BV76" s="46">
        <f t="shared" si="30"/>
        <v>22539556</v>
      </c>
      <c r="BW76" s="24"/>
      <c r="BX76" s="24"/>
    </row>
    <row r="77" spans="1:76" ht="12.5" x14ac:dyDescent="0.25">
      <c r="A77" s="7"/>
      <c r="B77" s="10"/>
      <c r="C77" s="11" t="s">
        <v>19</v>
      </c>
      <c r="D77" s="61">
        <v>9422</v>
      </c>
      <c r="E77" s="52">
        <v>9877</v>
      </c>
      <c r="F77" s="52">
        <v>119157</v>
      </c>
      <c r="G77" s="52">
        <v>3196</v>
      </c>
      <c r="H77" s="52">
        <v>7787</v>
      </c>
      <c r="I77" s="52">
        <v>113</v>
      </c>
      <c r="J77" s="64">
        <v>217</v>
      </c>
      <c r="K77" s="62">
        <v>757</v>
      </c>
      <c r="L77" s="62">
        <v>18</v>
      </c>
      <c r="M77" s="62"/>
      <c r="N77" s="64">
        <v>12478</v>
      </c>
      <c r="O77" s="62">
        <v>8978</v>
      </c>
      <c r="P77" s="44"/>
      <c r="Q77" s="63">
        <f t="shared" ref="Q77:Q78" si="35">SUM(D77:P77)</f>
        <v>172000</v>
      </c>
      <c r="R77" s="64">
        <v>179184</v>
      </c>
      <c r="S77" s="62">
        <v>116922</v>
      </c>
      <c r="T77" s="62">
        <v>265874</v>
      </c>
      <c r="U77" s="62">
        <v>4803</v>
      </c>
      <c r="V77" s="62">
        <v>12500</v>
      </c>
      <c r="W77" s="62">
        <v>242</v>
      </c>
      <c r="X77" s="62">
        <v>235617</v>
      </c>
      <c r="Y77" s="62"/>
      <c r="Z77" s="62"/>
      <c r="AA77" s="62"/>
      <c r="AB77" s="62">
        <v>5214</v>
      </c>
      <c r="AC77" s="62"/>
      <c r="AD77" s="64">
        <v>10314</v>
      </c>
      <c r="AE77" s="62">
        <v>8551</v>
      </c>
      <c r="AF77" s="62">
        <v>11220</v>
      </c>
      <c r="AG77" s="62">
        <v>2</v>
      </c>
      <c r="AH77" s="62">
        <v>30</v>
      </c>
      <c r="AI77" s="62">
        <v>557</v>
      </c>
      <c r="AJ77" s="62"/>
      <c r="AK77" s="62"/>
      <c r="AL77" s="64">
        <v>108938</v>
      </c>
      <c r="AM77" s="62">
        <v>97463</v>
      </c>
      <c r="AN77" s="62">
        <v>148992</v>
      </c>
      <c r="AO77" s="44"/>
      <c r="AP77" s="63">
        <f t="shared" si="31"/>
        <v>1206423</v>
      </c>
      <c r="AQ77" s="64">
        <v>3872587</v>
      </c>
      <c r="AR77" s="62">
        <v>3123035</v>
      </c>
      <c r="AS77" s="62">
        <v>6535729</v>
      </c>
      <c r="AT77" s="62">
        <v>245495</v>
      </c>
      <c r="AU77" s="62">
        <v>66396</v>
      </c>
      <c r="AV77" s="62">
        <v>4554</v>
      </c>
      <c r="AW77" s="62">
        <v>4962883</v>
      </c>
      <c r="AX77" s="62"/>
      <c r="AY77" s="62">
        <v>54486</v>
      </c>
      <c r="AZ77" s="44"/>
      <c r="BA77" s="64">
        <v>197976</v>
      </c>
      <c r="BB77" s="62">
        <v>251069</v>
      </c>
      <c r="BC77" s="62">
        <v>139364</v>
      </c>
      <c r="BD77" s="62"/>
      <c r="BE77" s="62">
        <v>985</v>
      </c>
      <c r="BF77" s="62">
        <v>116348</v>
      </c>
      <c r="BG77" s="44"/>
      <c r="BH77" s="64">
        <v>18081</v>
      </c>
      <c r="BI77" s="62">
        <v>289493</v>
      </c>
      <c r="BJ77" s="62">
        <v>24625</v>
      </c>
      <c r="BK77" s="44"/>
      <c r="BL77" s="63">
        <f t="shared" ref="BL77:BL78" si="36">SUM(AQ77:BJ77)</f>
        <v>19903106</v>
      </c>
      <c r="BM77" s="64">
        <v>391938</v>
      </c>
      <c r="BN77" s="62">
        <v>695639</v>
      </c>
      <c r="BO77" s="44">
        <v>355679</v>
      </c>
      <c r="BP77" s="64">
        <v>719</v>
      </c>
      <c r="BQ77" s="62"/>
      <c r="BR77" s="44">
        <v>427</v>
      </c>
      <c r="BS77" s="44">
        <v>4</v>
      </c>
      <c r="BT77" s="63">
        <f t="shared" si="29"/>
        <v>1444406</v>
      </c>
      <c r="BU77" s="46">
        <f t="shared" si="32"/>
        <v>22725935</v>
      </c>
      <c r="BV77" s="46">
        <f t="shared" si="30"/>
        <v>22553935</v>
      </c>
      <c r="BW77" s="24"/>
      <c r="BX77" s="24"/>
    </row>
    <row r="78" spans="1:76" ht="12.5" x14ac:dyDescent="0.25">
      <c r="A78" s="7"/>
      <c r="B78" s="10"/>
      <c r="C78" s="11" t="s">
        <v>20</v>
      </c>
      <c r="D78" s="61">
        <v>9059</v>
      </c>
      <c r="E78" s="52">
        <v>10111</v>
      </c>
      <c r="F78" s="52">
        <v>135404</v>
      </c>
      <c r="G78" s="52">
        <v>3110</v>
      </c>
      <c r="H78" s="52">
        <v>7615</v>
      </c>
      <c r="I78" s="52">
        <v>114</v>
      </c>
      <c r="J78" s="64">
        <v>176</v>
      </c>
      <c r="K78" s="62">
        <v>663</v>
      </c>
      <c r="L78" s="62">
        <v>15</v>
      </c>
      <c r="M78" s="62"/>
      <c r="N78" s="64">
        <v>12366</v>
      </c>
      <c r="O78" s="62">
        <v>8948</v>
      </c>
      <c r="P78" s="44"/>
      <c r="Q78" s="63">
        <f t="shared" si="35"/>
        <v>187581</v>
      </c>
      <c r="R78" s="64">
        <v>173393</v>
      </c>
      <c r="S78" s="62">
        <v>115637</v>
      </c>
      <c r="T78" s="62">
        <v>250193</v>
      </c>
      <c r="U78" s="62">
        <v>3467</v>
      </c>
      <c r="V78" s="62">
        <v>12223</v>
      </c>
      <c r="W78" s="62">
        <v>181</v>
      </c>
      <c r="X78" s="62">
        <v>243601</v>
      </c>
      <c r="Y78" s="62"/>
      <c r="Z78" s="62"/>
      <c r="AA78" s="62"/>
      <c r="AB78" s="62">
        <v>7223</v>
      </c>
      <c r="AC78" s="62"/>
      <c r="AD78" s="64">
        <v>9362</v>
      </c>
      <c r="AE78" s="62">
        <v>9520</v>
      </c>
      <c r="AF78" s="62">
        <v>11011</v>
      </c>
      <c r="AG78" s="62">
        <v>0</v>
      </c>
      <c r="AH78" s="62">
        <v>39</v>
      </c>
      <c r="AI78" s="62">
        <v>536</v>
      </c>
      <c r="AJ78" s="62"/>
      <c r="AK78" s="62"/>
      <c r="AL78" s="64">
        <v>105433</v>
      </c>
      <c r="AM78" s="62">
        <v>95357</v>
      </c>
      <c r="AN78" s="62">
        <v>131336</v>
      </c>
      <c r="AO78" s="44"/>
      <c r="AP78" s="63">
        <f t="shared" si="31"/>
        <v>1168512</v>
      </c>
      <c r="AQ78" s="64">
        <v>3821502</v>
      </c>
      <c r="AR78" s="62">
        <v>3098765</v>
      </c>
      <c r="AS78" s="62">
        <v>6473848</v>
      </c>
      <c r="AT78" s="62">
        <v>250776</v>
      </c>
      <c r="AU78" s="62">
        <v>63381</v>
      </c>
      <c r="AV78" s="62">
        <v>4444</v>
      </c>
      <c r="AW78" s="62">
        <v>4872738</v>
      </c>
      <c r="AX78" s="62"/>
      <c r="AY78" s="62">
        <v>56704</v>
      </c>
      <c r="AZ78" s="44"/>
      <c r="BA78" s="64">
        <v>183763</v>
      </c>
      <c r="BB78" s="62">
        <v>251149</v>
      </c>
      <c r="BC78" s="62">
        <v>140479</v>
      </c>
      <c r="BD78" s="62"/>
      <c r="BE78" s="62">
        <v>919</v>
      </c>
      <c r="BF78" s="62">
        <v>115824</v>
      </c>
      <c r="BG78" s="44"/>
      <c r="BH78" s="64">
        <v>17478</v>
      </c>
      <c r="BI78" s="62">
        <v>300881</v>
      </c>
      <c r="BJ78" s="62">
        <v>21719</v>
      </c>
      <c r="BK78" s="44"/>
      <c r="BL78" s="63">
        <f t="shared" si="36"/>
        <v>19674370</v>
      </c>
      <c r="BM78" s="64">
        <v>458294</v>
      </c>
      <c r="BN78" s="62">
        <v>737500</v>
      </c>
      <c r="BO78" s="44">
        <v>389277</v>
      </c>
      <c r="BP78" s="64">
        <v>1127</v>
      </c>
      <c r="BQ78" s="62">
        <v>12</v>
      </c>
      <c r="BR78" s="44">
        <v>304</v>
      </c>
      <c r="BS78" s="44">
        <v>9</v>
      </c>
      <c r="BT78" s="63">
        <f t="shared" si="29"/>
        <v>1586523</v>
      </c>
      <c r="BU78" s="46">
        <f t="shared" si="32"/>
        <v>22616986</v>
      </c>
      <c r="BV78" s="46">
        <f t="shared" si="30"/>
        <v>22429405</v>
      </c>
      <c r="BW78" s="24"/>
      <c r="BX78" s="24"/>
    </row>
    <row r="79" spans="1:76" ht="12.5" x14ac:dyDescent="0.25">
      <c r="A79" s="7"/>
      <c r="B79" s="11"/>
      <c r="C79" s="11" t="s">
        <v>21</v>
      </c>
      <c r="D79" s="61">
        <v>8913</v>
      </c>
      <c r="E79" s="52">
        <v>10031</v>
      </c>
      <c r="F79" s="52">
        <v>150478</v>
      </c>
      <c r="G79" s="52">
        <v>3018</v>
      </c>
      <c r="H79" s="52">
        <v>7415</v>
      </c>
      <c r="I79" s="52">
        <v>47</v>
      </c>
      <c r="J79" s="64">
        <v>184</v>
      </c>
      <c r="K79" s="62">
        <v>550</v>
      </c>
      <c r="L79" s="62">
        <v>16</v>
      </c>
      <c r="M79" s="62"/>
      <c r="N79" s="64">
        <v>12230</v>
      </c>
      <c r="O79" s="62">
        <v>8879</v>
      </c>
      <c r="P79" s="44"/>
      <c r="Q79" s="63">
        <f>SUM(D79:P79)</f>
        <v>201761</v>
      </c>
      <c r="R79" s="64">
        <v>172051</v>
      </c>
      <c r="S79" s="62">
        <v>109716</v>
      </c>
      <c r="T79" s="62">
        <v>237545</v>
      </c>
      <c r="U79" s="62">
        <v>2979</v>
      </c>
      <c r="V79" s="62">
        <v>11856</v>
      </c>
      <c r="W79" s="62">
        <v>208</v>
      </c>
      <c r="X79" s="62">
        <v>264131</v>
      </c>
      <c r="Y79" s="62"/>
      <c r="Z79" s="62"/>
      <c r="AA79" s="62"/>
      <c r="AB79" s="62">
        <v>6732</v>
      </c>
      <c r="AC79" s="62"/>
      <c r="AD79" s="64">
        <v>5802</v>
      </c>
      <c r="AE79" s="62">
        <v>7531</v>
      </c>
      <c r="AF79" s="62">
        <v>8449</v>
      </c>
      <c r="AG79" s="62">
        <v>2</v>
      </c>
      <c r="AH79" s="62">
        <v>21</v>
      </c>
      <c r="AI79" s="62">
        <v>577</v>
      </c>
      <c r="AJ79" s="62"/>
      <c r="AK79" s="62"/>
      <c r="AL79" s="64">
        <v>103146</v>
      </c>
      <c r="AM79" s="62">
        <v>90711</v>
      </c>
      <c r="AN79" s="62">
        <v>148367</v>
      </c>
      <c r="AO79" s="44"/>
      <c r="AP79" s="63">
        <f t="shared" si="31"/>
        <v>1169824</v>
      </c>
      <c r="AQ79" s="64">
        <v>3787353</v>
      </c>
      <c r="AR79" s="62">
        <v>3092123</v>
      </c>
      <c r="AS79" s="62">
        <v>6418840</v>
      </c>
      <c r="AT79" s="62">
        <v>251725</v>
      </c>
      <c r="AU79" s="62">
        <v>60970</v>
      </c>
      <c r="AV79" s="62">
        <v>4379</v>
      </c>
      <c r="AW79" s="62">
        <v>4831375</v>
      </c>
      <c r="AX79" s="62"/>
      <c r="AY79" s="62">
        <v>62115</v>
      </c>
      <c r="AZ79" s="44"/>
      <c r="BA79" s="64">
        <v>143270</v>
      </c>
      <c r="BB79" s="62">
        <v>222271</v>
      </c>
      <c r="BC79" s="62">
        <v>121778</v>
      </c>
      <c r="BD79" s="62"/>
      <c r="BE79" s="62">
        <v>922</v>
      </c>
      <c r="BF79" s="62">
        <v>114636</v>
      </c>
      <c r="BG79" s="44"/>
      <c r="BH79" s="64">
        <v>17785</v>
      </c>
      <c r="BI79" s="62">
        <v>307232</v>
      </c>
      <c r="BJ79" s="62">
        <v>27173</v>
      </c>
      <c r="BK79" s="44"/>
      <c r="BL79" s="63">
        <f>SUM(AQ79:BJ79)</f>
        <v>19463947</v>
      </c>
      <c r="BM79" s="64">
        <v>509650</v>
      </c>
      <c r="BN79" s="62">
        <v>796690</v>
      </c>
      <c r="BO79" s="44">
        <v>432079</v>
      </c>
      <c r="BP79" s="64">
        <v>959</v>
      </c>
      <c r="BQ79" s="62"/>
      <c r="BR79" s="44">
        <v>396</v>
      </c>
      <c r="BS79" s="44">
        <v>9</v>
      </c>
      <c r="BT79" s="63">
        <f>SUM(BM79:BS79)</f>
        <v>1739783</v>
      </c>
      <c r="BU79" s="46">
        <f t="shared" si="32"/>
        <v>22575315</v>
      </c>
      <c r="BV79" s="46">
        <f t="shared" si="30"/>
        <v>22373554</v>
      </c>
      <c r="BW79" s="24"/>
      <c r="BX79" s="24"/>
    </row>
    <row r="80" spans="1:76" ht="12.5" x14ac:dyDescent="0.25">
      <c r="A80" s="7"/>
      <c r="B80" s="10"/>
      <c r="C80" s="11" t="s">
        <v>22</v>
      </c>
      <c r="D80" s="61">
        <v>8705</v>
      </c>
      <c r="E80" s="52">
        <v>10048</v>
      </c>
      <c r="F80" s="52">
        <v>150608</v>
      </c>
      <c r="G80" s="52">
        <v>3001</v>
      </c>
      <c r="H80" s="52">
        <v>7180</v>
      </c>
      <c r="I80" s="52">
        <v>332</v>
      </c>
      <c r="J80" s="64">
        <v>167</v>
      </c>
      <c r="K80" s="62">
        <v>541</v>
      </c>
      <c r="L80" s="62">
        <v>18</v>
      </c>
      <c r="M80" s="62"/>
      <c r="N80" s="64">
        <v>11996</v>
      </c>
      <c r="O80" s="62">
        <v>8825</v>
      </c>
      <c r="P80" s="44"/>
      <c r="Q80" s="63">
        <f t="shared" ref="Q80:Q81" si="37">SUM(D80:P80)</f>
        <v>201421</v>
      </c>
      <c r="R80" s="64">
        <v>169841</v>
      </c>
      <c r="S80" s="62">
        <v>112357</v>
      </c>
      <c r="T80" s="62">
        <v>231797</v>
      </c>
      <c r="U80" s="62">
        <v>3656</v>
      </c>
      <c r="V80" s="62">
        <v>11539</v>
      </c>
      <c r="W80" s="62">
        <v>191</v>
      </c>
      <c r="X80" s="62">
        <v>266473</v>
      </c>
      <c r="Y80" s="62"/>
      <c r="Z80" s="62"/>
      <c r="AA80" s="62"/>
      <c r="AB80" s="62">
        <v>612</v>
      </c>
      <c r="AC80" s="62"/>
      <c r="AD80" s="64">
        <v>5433</v>
      </c>
      <c r="AE80" s="62">
        <v>7115</v>
      </c>
      <c r="AF80" s="62">
        <v>8580</v>
      </c>
      <c r="AG80" s="62">
        <v>0</v>
      </c>
      <c r="AH80" s="62">
        <v>18</v>
      </c>
      <c r="AI80" s="62">
        <v>994</v>
      </c>
      <c r="AJ80" s="62"/>
      <c r="AK80" s="62"/>
      <c r="AL80" s="64">
        <v>100828</v>
      </c>
      <c r="AM80" s="62">
        <v>90980</v>
      </c>
      <c r="AN80" s="62">
        <v>157261</v>
      </c>
      <c r="AO80" s="44"/>
      <c r="AP80" s="63">
        <f t="shared" si="31"/>
        <v>1167675</v>
      </c>
      <c r="AQ80" s="64">
        <v>3739517</v>
      </c>
      <c r="AR80" s="62">
        <v>3078620</v>
      </c>
      <c r="AS80" s="62">
        <v>6310919</v>
      </c>
      <c r="AT80" s="62">
        <v>247259</v>
      </c>
      <c r="AU80" s="62">
        <v>58625</v>
      </c>
      <c r="AV80" s="62">
        <v>4321</v>
      </c>
      <c r="AW80" s="62">
        <v>4779777</v>
      </c>
      <c r="AX80" s="62"/>
      <c r="AY80" s="62">
        <v>72003</v>
      </c>
      <c r="AZ80" s="44"/>
      <c r="BA80" s="64">
        <v>128948</v>
      </c>
      <c r="BB80" s="62">
        <v>181632</v>
      </c>
      <c r="BC80" s="62">
        <v>111709</v>
      </c>
      <c r="BD80" s="62"/>
      <c r="BE80" s="62">
        <v>1635</v>
      </c>
      <c r="BF80" s="62">
        <v>113214</v>
      </c>
      <c r="BG80" s="44"/>
      <c r="BH80" s="64">
        <v>18517</v>
      </c>
      <c r="BI80" s="62">
        <v>306849</v>
      </c>
      <c r="BJ80" s="62">
        <v>25976</v>
      </c>
      <c r="BK80" s="44"/>
      <c r="BL80" s="63">
        <f t="shared" ref="BL80:BL81" si="38">SUM(AQ80:BJ80)</f>
        <v>19179521</v>
      </c>
      <c r="BM80" s="64">
        <v>551537</v>
      </c>
      <c r="BN80" s="62">
        <v>829553</v>
      </c>
      <c r="BO80" s="44">
        <v>463655</v>
      </c>
      <c r="BP80" s="64">
        <v>969</v>
      </c>
      <c r="BQ80" s="62">
        <v>28</v>
      </c>
      <c r="BR80" s="44">
        <v>410</v>
      </c>
      <c r="BS80" s="44">
        <v>18</v>
      </c>
      <c r="BT80" s="63">
        <f t="shared" ref="BT80:BT81" si="39">SUM(BM80:BS80)</f>
        <v>1846170</v>
      </c>
      <c r="BU80" s="46">
        <f t="shared" si="32"/>
        <v>22394787</v>
      </c>
      <c r="BV80" s="46">
        <f t="shared" si="30"/>
        <v>22193366</v>
      </c>
      <c r="BW80" s="24"/>
      <c r="BX80" s="24"/>
    </row>
    <row r="81" spans="1:77" ht="13" thickBot="1" x14ac:dyDescent="0.3">
      <c r="A81" s="7"/>
      <c r="B81" s="14"/>
      <c r="C81" s="15" t="s">
        <v>23</v>
      </c>
      <c r="D81" s="53">
        <v>8396</v>
      </c>
      <c r="E81" s="50">
        <v>10103</v>
      </c>
      <c r="F81" s="50">
        <v>144332</v>
      </c>
      <c r="G81" s="50">
        <v>2859</v>
      </c>
      <c r="H81" s="50">
        <v>7609</v>
      </c>
      <c r="I81" s="50">
        <v>38</v>
      </c>
      <c r="J81" s="56">
        <v>145</v>
      </c>
      <c r="K81" s="54">
        <v>507</v>
      </c>
      <c r="L81" s="54">
        <v>15</v>
      </c>
      <c r="M81" s="54"/>
      <c r="N81" s="56">
        <v>11671</v>
      </c>
      <c r="O81" s="54">
        <v>8591</v>
      </c>
      <c r="P81" s="42"/>
      <c r="Q81" s="55">
        <f t="shared" si="37"/>
        <v>194266</v>
      </c>
      <c r="R81" s="56">
        <v>168438</v>
      </c>
      <c r="S81" s="54">
        <v>111372</v>
      </c>
      <c r="T81" s="54">
        <v>223432</v>
      </c>
      <c r="U81" s="54">
        <v>3017</v>
      </c>
      <c r="V81" s="54">
        <v>11107</v>
      </c>
      <c r="W81" s="54">
        <v>195</v>
      </c>
      <c r="X81" s="54">
        <v>267080</v>
      </c>
      <c r="Y81" s="54"/>
      <c r="Z81" s="54"/>
      <c r="AA81" s="54"/>
      <c r="AB81" s="54">
        <v>8791</v>
      </c>
      <c r="AC81" s="54"/>
      <c r="AD81" s="56">
        <v>5245</v>
      </c>
      <c r="AE81" s="54">
        <v>6077</v>
      </c>
      <c r="AF81" s="54">
        <v>8616</v>
      </c>
      <c r="AG81" s="54"/>
      <c r="AH81" s="54">
        <v>70</v>
      </c>
      <c r="AI81" s="54">
        <v>715</v>
      </c>
      <c r="AJ81" s="54"/>
      <c r="AK81" s="54"/>
      <c r="AL81" s="56">
        <v>97974</v>
      </c>
      <c r="AM81" s="54">
        <v>87647</v>
      </c>
      <c r="AN81" s="54">
        <v>165717</v>
      </c>
      <c r="AO81" s="42"/>
      <c r="AP81" s="55">
        <f t="shared" si="31"/>
        <v>1165493</v>
      </c>
      <c r="AQ81" s="56">
        <v>3725627</v>
      </c>
      <c r="AR81" s="54">
        <v>3099809</v>
      </c>
      <c r="AS81" s="54">
        <v>6324283</v>
      </c>
      <c r="AT81" s="54">
        <v>261131</v>
      </c>
      <c r="AU81" s="54">
        <v>56188</v>
      </c>
      <c r="AV81" s="54">
        <v>4267</v>
      </c>
      <c r="AW81" s="54">
        <v>4781652</v>
      </c>
      <c r="AX81" s="54"/>
      <c r="AY81" s="54">
        <v>66758</v>
      </c>
      <c r="AZ81" s="42"/>
      <c r="BA81" s="56">
        <v>122191</v>
      </c>
      <c r="BB81" s="54">
        <v>182127</v>
      </c>
      <c r="BC81" s="54">
        <v>114701</v>
      </c>
      <c r="BD81" s="54"/>
      <c r="BE81" s="54">
        <v>1616</v>
      </c>
      <c r="BF81" s="54">
        <v>112983</v>
      </c>
      <c r="BG81" s="42"/>
      <c r="BH81" s="56">
        <v>19238</v>
      </c>
      <c r="BI81" s="54">
        <v>301315</v>
      </c>
      <c r="BJ81" s="54">
        <v>27376</v>
      </c>
      <c r="BK81" s="42"/>
      <c r="BL81" s="55">
        <f t="shared" si="38"/>
        <v>19201262</v>
      </c>
      <c r="BM81" s="56">
        <v>608152</v>
      </c>
      <c r="BN81" s="54">
        <v>904634</v>
      </c>
      <c r="BO81" s="42">
        <v>525845</v>
      </c>
      <c r="BP81" s="56">
        <v>1082</v>
      </c>
      <c r="BQ81" s="54"/>
      <c r="BR81" s="42">
        <v>343</v>
      </c>
      <c r="BS81" s="42">
        <v>15</v>
      </c>
      <c r="BT81" s="55">
        <f t="shared" si="39"/>
        <v>2040071</v>
      </c>
      <c r="BU81" s="43">
        <f t="shared" si="32"/>
        <v>22601092</v>
      </c>
      <c r="BV81" s="43">
        <f t="shared" si="30"/>
        <v>22406826</v>
      </c>
      <c r="BW81" s="24"/>
      <c r="BX81" s="24"/>
    </row>
    <row r="82" spans="1:77" ht="12.5" x14ac:dyDescent="0.25">
      <c r="A82" s="7"/>
      <c r="B82" s="8">
        <v>2023</v>
      </c>
      <c r="C82" s="8" t="s">
        <v>12</v>
      </c>
      <c r="D82" s="57">
        <v>7994</v>
      </c>
      <c r="E82" s="51">
        <v>9834</v>
      </c>
      <c r="F82" s="51">
        <v>159637</v>
      </c>
      <c r="G82" s="51">
        <v>2810</v>
      </c>
      <c r="H82" s="51">
        <v>7425</v>
      </c>
      <c r="I82" s="51">
        <v>18</v>
      </c>
      <c r="J82" s="60">
        <v>154</v>
      </c>
      <c r="K82" s="58">
        <v>506</v>
      </c>
      <c r="L82" s="58">
        <v>22</v>
      </c>
      <c r="M82" s="58"/>
      <c r="N82" s="60">
        <v>11413</v>
      </c>
      <c r="O82" s="58">
        <v>8591</v>
      </c>
      <c r="P82" s="47"/>
      <c r="Q82" s="59">
        <f>SUM(D82:P82)</f>
        <v>208404</v>
      </c>
      <c r="R82" s="60">
        <v>164608</v>
      </c>
      <c r="S82" s="58">
        <v>113845</v>
      </c>
      <c r="T82" s="58">
        <v>218891</v>
      </c>
      <c r="U82" s="58">
        <v>2889</v>
      </c>
      <c r="V82" s="58">
        <v>10768</v>
      </c>
      <c r="W82" s="58">
        <v>182</v>
      </c>
      <c r="X82" s="58">
        <v>266598</v>
      </c>
      <c r="Y82" s="58"/>
      <c r="Z82" s="58"/>
      <c r="AA82" s="58"/>
      <c r="AB82" s="58">
        <v>8668</v>
      </c>
      <c r="AC82" s="58"/>
      <c r="AD82" s="60">
        <v>4937</v>
      </c>
      <c r="AE82" s="58">
        <v>6118</v>
      </c>
      <c r="AF82" s="58">
        <v>7898</v>
      </c>
      <c r="AG82" s="58"/>
      <c r="AH82" s="58">
        <v>13</v>
      </c>
      <c r="AI82" s="58">
        <v>678</v>
      </c>
      <c r="AJ82" s="58"/>
      <c r="AK82" s="58"/>
      <c r="AL82" s="60">
        <v>94490</v>
      </c>
      <c r="AM82" s="58">
        <v>87647</v>
      </c>
      <c r="AN82" s="58">
        <v>146106</v>
      </c>
      <c r="AO82" s="47"/>
      <c r="AP82" s="59">
        <f t="shared" si="31"/>
        <v>1134336</v>
      </c>
      <c r="AQ82" s="60">
        <v>3679281</v>
      </c>
      <c r="AR82" s="58">
        <v>3086497</v>
      </c>
      <c r="AS82" s="58">
        <v>6269822</v>
      </c>
      <c r="AT82" s="58">
        <v>258842</v>
      </c>
      <c r="AU82" s="58">
        <v>53930</v>
      </c>
      <c r="AV82" s="58">
        <v>4175</v>
      </c>
      <c r="AW82" s="58">
        <v>4793847</v>
      </c>
      <c r="AX82" s="58"/>
      <c r="AY82" s="58">
        <v>67450</v>
      </c>
      <c r="AZ82" s="47"/>
      <c r="BA82" s="60">
        <v>115080</v>
      </c>
      <c r="BB82" s="58">
        <v>181667</v>
      </c>
      <c r="BC82" s="58">
        <v>108743</v>
      </c>
      <c r="BD82" s="58"/>
      <c r="BE82" s="58">
        <v>1368</v>
      </c>
      <c r="BF82" s="58">
        <v>113725</v>
      </c>
      <c r="BG82" s="47"/>
      <c r="BH82" s="60">
        <v>19613</v>
      </c>
      <c r="BI82" s="58">
        <v>301315</v>
      </c>
      <c r="BJ82" s="58">
        <v>24133</v>
      </c>
      <c r="BK82" s="47"/>
      <c r="BL82" s="59">
        <f>SUM(AQ82:BJ82)</f>
        <v>19079488</v>
      </c>
      <c r="BM82" s="60">
        <v>640203</v>
      </c>
      <c r="BN82" s="58">
        <v>936525</v>
      </c>
      <c r="BO82" s="47">
        <v>565205</v>
      </c>
      <c r="BP82" s="60">
        <v>1199</v>
      </c>
      <c r="BQ82" s="58">
        <v>82</v>
      </c>
      <c r="BR82" s="47">
        <v>399</v>
      </c>
      <c r="BS82" s="47">
        <v>16</v>
      </c>
      <c r="BT82" s="59">
        <f>SUM(BM82:BS82)</f>
        <v>2143629</v>
      </c>
      <c r="BU82" s="49">
        <f t="shared" si="32"/>
        <v>22565857</v>
      </c>
      <c r="BV82" s="49">
        <f t="shared" si="30"/>
        <v>22357453</v>
      </c>
      <c r="BW82" s="24"/>
      <c r="BX82" s="24"/>
    </row>
    <row r="83" spans="1:77" ht="12.5" x14ac:dyDescent="0.25">
      <c r="A83" s="7"/>
      <c r="B83" s="10"/>
      <c r="C83" s="11" t="s">
        <v>13</v>
      </c>
      <c r="D83" s="61">
        <v>7494</v>
      </c>
      <c r="E83" s="52">
        <v>8283</v>
      </c>
      <c r="F83" s="52">
        <v>159366</v>
      </c>
      <c r="G83" s="52">
        <v>2651</v>
      </c>
      <c r="H83" s="52">
        <v>7281</v>
      </c>
      <c r="I83" s="52">
        <v>54</v>
      </c>
      <c r="J83" s="64">
        <v>134</v>
      </c>
      <c r="K83" s="62">
        <v>408</v>
      </c>
      <c r="L83" s="62">
        <v>22</v>
      </c>
      <c r="M83" s="62"/>
      <c r="N83" s="64">
        <v>11034</v>
      </c>
      <c r="O83" s="62">
        <v>8168</v>
      </c>
      <c r="P83" s="44"/>
      <c r="Q83" s="63">
        <f t="shared" ref="Q83" si="40">SUM(D83:P83)</f>
        <v>204895</v>
      </c>
      <c r="R83" s="64">
        <v>159535</v>
      </c>
      <c r="S83" s="62">
        <v>97143</v>
      </c>
      <c r="T83" s="62">
        <v>212762</v>
      </c>
      <c r="U83" s="62">
        <v>3070</v>
      </c>
      <c r="V83" s="62">
        <v>10497</v>
      </c>
      <c r="W83" s="62">
        <v>255</v>
      </c>
      <c r="X83" s="62">
        <v>272511</v>
      </c>
      <c r="Y83" s="62"/>
      <c r="Z83" s="62"/>
      <c r="AA83" s="62"/>
      <c r="AB83" s="62">
        <v>2819</v>
      </c>
      <c r="AC83" s="62"/>
      <c r="AD83" s="64">
        <v>4733</v>
      </c>
      <c r="AE83" s="62">
        <v>4565</v>
      </c>
      <c r="AF83" s="62">
        <v>7420</v>
      </c>
      <c r="AG83" s="62"/>
      <c r="AH83" s="62">
        <v>27</v>
      </c>
      <c r="AI83" s="62">
        <v>718</v>
      </c>
      <c r="AJ83" s="62"/>
      <c r="AK83" s="62"/>
      <c r="AL83" s="64">
        <v>90460</v>
      </c>
      <c r="AM83" s="62">
        <v>77423</v>
      </c>
      <c r="AN83" s="62">
        <v>134881</v>
      </c>
      <c r="AO83" s="44"/>
      <c r="AP83" s="63">
        <f t="shared" si="31"/>
        <v>1078819</v>
      </c>
      <c r="AQ83" s="64">
        <v>3615956</v>
      </c>
      <c r="AR83" s="62">
        <v>3040205</v>
      </c>
      <c r="AS83" s="62">
        <v>6157739</v>
      </c>
      <c r="AT83" s="62">
        <v>266873</v>
      </c>
      <c r="AU83" s="62">
        <v>52115</v>
      </c>
      <c r="AV83" s="62">
        <v>3946</v>
      </c>
      <c r="AW83" s="62">
        <v>4762597</v>
      </c>
      <c r="AX83" s="62"/>
      <c r="AY83" s="62">
        <v>81172</v>
      </c>
      <c r="AZ83" s="44"/>
      <c r="BA83" s="64">
        <v>108450</v>
      </c>
      <c r="BB83" s="62">
        <v>180931</v>
      </c>
      <c r="BC83" s="62">
        <v>103596</v>
      </c>
      <c r="BD83" s="62"/>
      <c r="BE83" s="62">
        <v>1270</v>
      </c>
      <c r="BF83" s="62">
        <v>113883</v>
      </c>
      <c r="BG83" s="44"/>
      <c r="BH83" s="64">
        <v>19173</v>
      </c>
      <c r="BI83" s="62">
        <v>317099</v>
      </c>
      <c r="BJ83" s="62">
        <v>22279</v>
      </c>
      <c r="BK83" s="44"/>
      <c r="BL83" s="63">
        <f t="shared" ref="BL83" si="41">SUM(AQ83:BJ83)</f>
        <v>18847284</v>
      </c>
      <c r="BM83" s="64">
        <v>670362</v>
      </c>
      <c r="BN83" s="62">
        <v>997363</v>
      </c>
      <c r="BO83" s="44">
        <v>597070</v>
      </c>
      <c r="BP83" s="64">
        <v>1255</v>
      </c>
      <c r="BQ83" s="62"/>
      <c r="BR83" s="44">
        <v>338</v>
      </c>
      <c r="BS83" s="44">
        <v>23</v>
      </c>
      <c r="BT83" s="63">
        <f t="shared" ref="BT83" si="42">SUM(BM83:BS83)</f>
        <v>2266411</v>
      </c>
      <c r="BU83" s="46">
        <f t="shared" si="32"/>
        <v>22397409</v>
      </c>
      <c r="BV83" s="46">
        <f t="shared" si="30"/>
        <v>22192514</v>
      </c>
      <c r="BW83" s="24"/>
      <c r="BX83" s="24"/>
    </row>
    <row r="84" spans="1:77" ht="12.5" x14ac:dyDescent="0.25">
      <c r="A84" s="7"/>
      <c r="B84" s="11"/>
      <c r="C84" s="11" t="s">
        <v>14</v>
      </c>
      <c r="D84" s="61">
        <v>7851</v>
      </c>
      <c r="E84" s="52">
        <v>9685</v>
      </c>
      <c r="F84" s="52">
        <v>156295</v>
      </c>
      <c r="G84" s="52">
        <v>2444</v>
      </c>
      <c r="H84" s="52">
        <v>7283</v>
      </c>
      <c r="I84" s="52">
        <v>33</v>
      </c>
      <c r="J84" s="64">
        <v>137</v>
      </c>
      <c r="K84" s="62">
        <v>517</v>
      </c>
      <c r="L84" s="62">
        <v>18</v>
      </c>
      <c r="M84" s="62"/>
      <c r="N84" s="64">
        <v>11012</v>
      </c>
      <c r="O84" s="62">
        <v>8692</v>
      </c>
      <c r="P84" s="44"/>
      <c r="Q84" s="63">
        <f>SUM(D84:P84)</f>
        <v>203967</v>
      </c>
      <c r="R84" s="64">
        <v>156376</v>
      </c>
      <c r="S84" s="62">
        <v>104048</v>
      </c>
      <c r="T84" s="62">
        <v>212938</v>
      </c>
      <c r="U84" s="62">
        <v>3257</v>
      </c>
      <c r="V84" s="62">
        <v>10231</v>
      </c>
      <c r="W84" s="62">
        <v>182</v>
      </c>
      <c r="X84" s="62">
        <v>275022</v>
      </c>
      <c r="Y84" s="62"/>
      <c r="Z84" s="62"/>
      <c r="AA84" s="62"/>
      <c r="AB84" s="62">
        <v>2222</v>
      </c>
      <c r="AC84" s="62"/>
      <c r="AD84" s="64">
        <v>7265</v>
      </c>
      <c r="AE84" s="62">
        <v>6035</v>
      </c>
      <c r="AF84" s="62">
        <v>7526</v>
      </c>
      <c r="AG84" s="62"/>
      <c r="AH84" s="62">
        <v>16</v>
      </c>
      <c r="AI84" s="62">
        <v>608</v>
      </c>
      <c r="AJ84" s="62"/>
      <c r="AK84" s="62"/>
      <c r="AL84" s="64">
        <v>89417</v>
      </c>
      <c r="AM84" s="62">
        <v>83144</v>
      </c>
      <c r="AN84" s="62">
        <v>141844</v>
      </c>
      <c r="AO84" s="44"/>
      <c r="AP84" s="63">
        <f t="shared" ref="AP84:AP86" si="43">SUM(R84:AN84)</f>
        <v>1100131</v>
      </c>
      <c r="AQ84" s="64">
        <v>3604338</v>
      </c>
      <c r="AR84" s="62">
        <v>3113653</v>
      </c>
      <c r="AS84" s="62">
        <v>6162076</v>
      </c>
      <c r="AT84" s="62">
        <v>270345</v>
      </c>
      <c r="AU84" s="62">
        <v>50337</v>
      </c>
      <c r="AV84" s="62">
        <v>3926</v>
      </c>
      <c r="AW84" s="62">
        <v>4709386</v>
      </c>
      <c r="AX84" s="62"/>
      <c r="AY84" s="62">
        <v>89816</v>
      </c>
      <c r="AZ84" s="44"/>
      <c r="BA84" s="64">
        <v>107787</v>
      </c>
      <c r="BB84" s="62">
        <v>185373</v>
      </c>
      <c r="BC84" s="62">
        <v>106038</v>
      </c>
      <c r="BD84" s="62"/>
      <c r="BE84" s="62">
        <v>2067</v>
      </c>
      <c r="BF84" s="62">
        <v>111840</v>
      </c>
      <c r="BG84" s="44"/>
      <c r="BH84" s="64">
        <v>20007</v>
      </c>
      <c r="BI84" s="62">
        <v>314493</v>
      </c>
      <c r="BJ84" s="62">
        <v>23450</v>
      </c>
      <c r="BK84" s="44"/>
      <c r="BL84" s="63">
        <f>SUM(AQ84:BJ84)</f>
        <v>18874932</v>
      </c>
      <c r="BM84" s="64">
        <v>713330</v>
      </c>
      <c r="BN84" s="62">
        <v>1076240</v>
      </c>
      <c r="BO84" s="44">
        <v>646580</v>
      </c>
      <c r="BP84" s="64">
        <v>1364</v>
      </c>
      <c r="BQ84" s="62"/>
      <c r="BR84" s="44">
        <v>276</v>
      </c>
      <c r="BS84" s="44">
        <v>26</v>
      </c>
      <c r="BT84" s="63">
        <f>SUM(BM84:BS84)</f>
        <v>2437816</v>
      </c>
      <c r="BU84" s="46">
        <f t="shared" ref="BU84:BU86" si="44">+Q84+AP84+BL84+BT84</f>
        <v>22616846</v>
      </c>
      <c r="BV84" s="46">
        <f t="shared" ref="BV84:BV86" si="45">+AP84+BL84+BT84</f>
        <v>22412879</v>
      </c>
      <c r="BW84" s="24"/>
      <c r="BX84" s="24"/>
    </row>
    <row r="85" spans="1:77" ht="12.5" x14ac:dyDescent="0.25">
      <c r="A85" s="7"/>
      <c r="B85" s="11"/>
      <c r="C85" s="11" t="s">
        <v>15</v>
      </c>
      <c r="D85" s="61">
        <v>7043</v>
      </c>
      <c r="E85" s="52">
        <v>10117</v>
      </c>
      <c r="F85" s="52">
        <v>157344</v>
      </c>
      <c r="G85" s="52">
        <v>2173</v>
      </c>
      <c r="H85" s="52">
        <v>7073</v>
      </c>
      <c r="I85" s="52">
        <v>21</v>
      </c>
      <c r="J85" s="64">
        <v>129</v>
      </c>
      <c r="K85" s="62">
        <v>487</v>
      </c>
      <c r="L85" s="62">
        <v>15</v>
      </c>
      <c r="M85" s="62"/>
      <c r="N85" s="64">
        <v>10018</v>
      </c>
      <c r="O85" s="62">
        <v>9487</v>
      </c>
      <c r="P85" s="44"/>
      <c r="Q85" s="63">
        <f>SUM(D85:P85)</f>
        <v>203907</v>
      </c>
      <c r="R85" s="64">
        <v>152775</v>
      </c>
      <c r="S85" s="62">
        <v>103624</v>
      </c>
      <c r="T85" s="62">
        <v>208759</v>
      </c>
      <c r="U85" s="62">
        <v>3183</v>
      </c>
      <c r="V85" s="62">
        <v>9931</v>
      </c>
      <c r="W85" s="62">
        <v>164</v>
      </c>
      <c r="X85" s="62">
        <v>273452</v>
      </c>
      <c r="Y85" s="62"/>
      <c r="Z85" s="62"/>
      <c r="AA85" s="62"/>
      <c r="AB85" s="62">
        <v>2169</v>
      </c>
      <c r="AC85" s="62"/>
      <c r="AD85" s="64">
        <v>8165</v>
      </c>
      <c r="AE85" s="62">
        <v>6227</v>
      </c>
      <c r="AF85" s="62">
        <v>7297</v>
      </c>
      <c r="AG85" s="62">
        <v>2</v>
      </c>
      <c r="AH85" s="62">
        <v>18</v>
      </c>
      <c r="AI85" s="62">
        <v>537</v>
      </c>
      <c r="AJ85" s="62"/>
      <c r="AK85" s="62"/>
      <c r="AL85" s="64">
        <v>84613</v>
      </c>
      <c r="AM85" s="62">
        <v>85819</v>
      </c>
      <c r="AN85" s="62">
        <v>142252</v>
      </c>
      <c r="AO85" s="44"/>
      <c r="AP85" s="63">
        <f t="shared" si="43"/>
        <v>1088987</v>
      </c>
      <c r="AQ85" s="64">
        <v>3540056</v>
      </c>
      <c r="AR85" s="62">
        <v>3093202</v>
      </c>
      <c r="AS85" s="62">
        <v>6060951</v>
      </c>
      <c r="AT85" s="62">
        <v>262501</v>
      </c>
      <c r="AU85" s="62">
        <v>48469</v>
      </c>
      <c r="AV85" s="62">
        <v>3744</v>
      </c>
      <c r="AW85" s="62">
        <v>4623820</v>
      </c>
      <c r="AX85" s="62"/>
      <c r="AY85" s="62">
        <v>97187</v>
      </c>
      <c r="AZ85" s="44"/>
      <c r="BA85" s="64">
        <v>106259</v>
      </c>
      <c r="BB85" s="62">
        <v>186063</v>
      </c>
      <c r="BC85" s="62">
        <v>104642</v>
      </c>
      <c r="BD85" s="62"/>
      <c r="BE85" s="62">
        <v>1670</v>
      </c>
      <c r="BF85" s="62">
        <v>109887</v>
      </c>
      <c r="BG85" s="44"/>
      <c r="BH85" s="64">
        <v>20496</v>
      </c>
      <c r="BI85" s="62">
        <v>321132</v>
      </c>
      <c r="BJ85" s="62">
        <v>23514</v>
      </c>
      <c r="BK85" s="44"/>
      <c r="BL85" s="63">
        <f>SUM(AQ85:BJ85)</f>
        <v>18603593</v>
      </c>
      <c r="BM85" s="64">
        <v>746497</v>
      </c>
      <c r="BN85" s="62">
        <v>1110075</v>
      </c>
      <c r="BO85" s="44">
        <v>684090</v>
      </c>
      <c r="BP85" s="64">
        <v>1453</v>
      </c>
      <c r="BQ85" s="62">
        <v>40</v>
      </c>
      <c r="BR85" s="44">
        <v>374</v>
      </c>
      <c r="BS85" s="44">
        <v>20</v>
      </c>
      <c r="BT85" s="63">
        <f>SUM(BM85:BS85)</f>
        <v>2542549</v>
      </c>
      <c r="BU85" s="46">
        <f t="shared" si="44"/>
        <v>22439036</v>
      </c>
      <c r="BV85" s="46">
        <f t="shared" si="45"/>
        <v>22235129</v>
      </c>
      <c r="BW85" s="24"/>
      <c r="BX85" s="24"/>
    </row>
    <row r="86" spans="1:77" ht="12.5" x14ac:dyDescent="0.25">
      <c r="A86" s="7"/>
      <c r="B86" s="10"/>
      <c r="C86" s="11" t="s">
        <v>16</v>
      </c>
      <c r="D86" s="61">
        <v>6667</v>
      </c>
      <c r="E86" s="52">
        <v>9949</v>
      </c>
      <c r="F86" s="52">
        <v>155505</v>
      </c>
      <c r="G86" s="52">
        <v>2033</v>
      </c>
      <c r="H86" s="52">
        <v>6502</v>
      </c>
      <c r="I86" s="52">
        <v>34</v>
      </c>
      <c r="J86" s="64">
        <v>108</v>
      </c>
      <c r="K86" s="62">
        <v>519</v>
      </c>
      <c r="L86" s="62">
        <v>13</v>
      </c>
      <c r="M86" s="62"/>
      <c r="N86" s="64">
        <v>9743</v>
      </c>
      <c r="O86" s="62">
        <v>8660</v>
      </c>
      <c r="P86" s="44"/>
      <c r="Q86" s="63">
        <f t="shared" ref="Q86" si="46">SUM(D86:P86)</f>
        <v>199733</v>
      </c>
      <c r="R86" s="64">
        <v>153750</v>
      </c>
      <c r="S86" s="62">
        <v>104176</v>
      </c>
      <c r="T86" s="62">
        <v>203882</v>
      </c>
      <c r="U86" s="62">
        <v>3346</v>
      </c>
      <c r="V86" s="62">
        <v>9804</v>
      </c>
      <c r="W86" s="62">
        <v>136</v>
      </c>
      <c r="X86" s="62">
        <v>256408</v>
      </c>
      <c r="Y86" s="62"/>
      <c r="Z86" s="62"/>
      <c r="AA86" s="62"/>
      <c r="AB86" s="62">
        <v>3270</v>
      </c>
      <c r="AC86" s="62"/>
      <c r="AD86" s="64">
        <v>8026</v>
      </c>
      <c r="AE86" s="62">
        <v>6052</v>
      </c>
      <c r="AF86" s="62">
        <v>7197</v>
      </c>
      <c r="AG86" s="62"/>
      <c r="AH86" s="62">
        <v>14</v>
      </c>
      <c r="AI86" s="62">
        <v>533</v>
      </c>
      <c r="AJ86" s="62"/>
      <c r="AK86" s="62"/>
      <c r="AL86" s="64">
        <v>80824</v>
      </c>
      <c r="AM86" s="62">
        <v>81661</v>
      </c>
      <c r="AN86" s="62">
        <v>142448</v>
      </c>
      <c r="AO86" s="44"/>
      <c r="AP86" s="63">
        <f t="shared" si="43"/>
        <v>1061527</v>
      </c>
      <c r="AQ86" s="64">
        <v>3519467</v>
      </c>
      <c r="AR86" s="62">
        <v>3110427</v>
      </c>
      <c r="AS86" s="62">
        <v>5989705</v>
      </c>
      <c r="AT86" s="62">
        <v>259327</v>
      </c>
      <c r="AU86" s="62">
        <v>47115</v>
      </c>
      <c r="AV86" s="62">
        <v>3659</v>
      </c>
      <c r="AW86" s="62">
        <v>4539820</v>
      </c>
      <c r="AX86" s="62"/>
      <c r="AY86" s="62">
        <v>97258</v>
      </c>
      <c r="AZ86" s="44"/>
      <c r="BA86" s="64">
        <v>102980</v>
      </c>
      <c r="BB86" s="62">
        <v>192690</v>
      </c>
      <c r="BC86" s="62">
        <v>104235</v>
      </c>
      <c r="BD86" s="62"/>
      <c r="BE86" s="62">
        <v>1505</v>
      </c>
      <c r="BF86" s="62">
        <v>107294</v>
      </c>
      <c r="BG86" s="44"/>
      <c r="BH86" s="64">
        <v>20874</v>
      </c>
      <c r="BI86" s="62">
        <v>328468</v>
      </c>
      <c r="BJ86" s="62">
        <v>23544</v>
      </c>
      <c r="BK86" s="44"/>
      <c r="BL86" s="63">
        <f t="shared" ref="BL86" si="47">SUM(AQ86:BJ86)</f>
        <v>18448368</v>
      </c>
      <c r="BM86" s="64">
        <v>786117</v>
      </c>
      <c r="BN86" s="62">
        <v>1166077</v>
      </c>
      <c r="BO86" s="44">
        <v>705616</v>
      </c>
      <c r="BP86" s="64">
        <v>1517</v>
      </c>
      <c r="BQ86" s="62">
        <v>97</v>
      </c>
      <c r="BR86" s="44">
        <v>422</v>
      </c>
      <c r="BS86" s="44">
        <v>18</v>
      </c>
      <c r="BT86" s="63">
        <f t="shared" ref="BT86" si="48">SUM(BM86:BS86)</f>
        <v>2659864</v>
      </c>
      <c r="BU86" s="46">
        <f t="shared" si="44"/>
        <v>22369492</v>
      </c>
      <c r="BV86" s="46">
        <f t="shared" si="45"/>
        <v>22169759</v>
      </c>
      <c r="BW86" s="24"/>
      <c r="BX86" s="24"/>
    </row>
    <row r="87" spans="1:77" ht="12.5" x14ac:dyDescent="0.25">
      <c r="A87" s="7"/>
      <c r="B87" s="11"/>
      <c r="C87" s="11" t="s">
        <v>17</v>
      </c>
      <c r="D87" s="61">
        <v>6668</v>
      </c>
      <c r="E87" s="52">
        <v>9292</v>
      </c>
      <c r="F87" s="52">
        <v>155154</v>
      </c>
      <c r="G87" s="52">
        <v>1954</v>
      </c>
      <c r="H87" s="52">
        <v>7599</v>
      </c>
      <c r="I87" s="52">
        <v>42</v>
      </c>
      <c r="J87" s="64">
        <v>90</v>
      </c>
      <c r="K87" s="62">
        <v>422</v>
      </c>
      <c r="L87" s="62">
        <v>10</v>
      </c>
      <c r="M87" s="62"/>
      <c r="N87" s="64">
        <v>9538</v>
      </c>
      <c r="O87" s="62">
        <v>8152</v>
      </c>
      <c r="P87" s="44"/>
      <c r="Q87" s="63">
        <f>SUM(D87:P87)</f>
        <v>198921</v>
      </c>
      <c r="R87" s="64">
        <v>150106</v>
      </c>
      <c r="S87" s="62">
        <v>101347</v>
      </c>
      <c r="T87" s="62">
        <v>198252</v>
      </c>
      <c r="U87" s="62">
        <v>4245</v>
      </c>
      <c r="V87" s="62">
        <v>9581</v>
      </c>
      <c r="W87" s="62">
        <v>146</v>
      </c>
      <c r="X87" s="62">
        <v>256378</v>
      </c>
      <c r="Y87" s="62"/>
      <c r="Z87" s="62"/>
      <c r="AA87" s="62"/>
      <c r="AB87" s="62">
        <v>3574</v>
      </c>
      <c r="AC87" s="62">
        <v>3</v>
      </c>
      <c r="AD87" s="64">
        <v>4490</v>
      </c>
      <c r="AE87" s="62">
        <v>6020</v>
      </c>
      <c r="AF87" s="62">
        <v>7143</v>
      </c>
      <c r="AG87" s="62"/>
      <c r="AH87" s="62">
        <v>16</v>
      </c>
      <c r="AI87" s="62">
        <v>484</v>
      </c>
      <c r="AJ87" s="62"/>
      <c r="AK87" s="62"/>
      <c r="AL87" s="64">
        <v>76045</v>
      </c>
      <c r="AM87" s="62">
        <v>82448</v>
      </c>
      <c r="AN87" s="62">
        <v>143860</v>
      </c>
      <c r="AO87" s="44">
        <v>1546</v>
      </c>
      <c r="AP87" s="63">
        <f t="shared" ref="AP87:AP88" si="49">SUM(R87:AO87)</f>
        <v>1045684</v>
      </c>
      <c r="AQ87" s="64">
        <v>3495382</v>
      </c>
      <c r="AR87" s="62">
        <v>3146581</v>
      </c>
      <c r="AS87" s="62">
        <v>5898704</v>
      </c>
      <c r="AT87" s="62">
        <v>278997</v>
      </c>
      <c r="AU87" s="62">
        <v>46560</v>
      </c>
      <c r="AV87" s="62">
        <v>3242</v>
      </c>
      <c r="AW87" s="62">
        <v>4567947</v>
      </c>
      <c r="AX87" s="62"/>
      <c r="AY87" s="62">
        <v>102855</v>
      </c>
      <c r="AZ87" s="44">
        <v>8</v>
      </c>
      <c r="BA87" s="64">
        <v>99750</v>
      </c>
      <c r="BB87" s="62">
        <v>190176</v>
      </c>
      <c r="BC87" s="62">
        <v>104198</v>
      </c>
      <c r="BD87" s="62"/>
      <c r="BE87" s="62">
        <v>1541</v>
      </c>
      <c r="BF87" s="62">
        <v>105288</v>
      </c>
      <c r="BG87" s="44"/>
      <c r="BH87" s="64">
        <v>21684</v>
      </c>
      <c r="BI87" s="62">
        <v>330582</v>
      </c>
      <c r="BJ87" s="62">
        <v>23788</v>
      </c>
      <c r="BK87" s="44">
        <v>1692</v>
      </c>
      <c r="BL87" s="63">
        <f>SUM(AQ87:BK87)</f>
        <v>18418975</v>
      </c>
      <c r="BM87" s="64">
        <v>823616</v>
      </c>
      <c r="BN87" s="62">
        <v>1216265</v>
      </c>
      <c r="BO87" s="44">
        <v>760385</v>
      </c>
      <c r="BP87" s="64">
        <v>1533</v>
      </c>
      <c r="BQ87" s="62">
        <v>89</v>
      </c>
      <c r="BR87" s="44">
        <v>319</v>
      </c>
      <c r="BS87" s="44">
        <v>33</v>
      </c>
      <c r="BT87" s="63">
        <f>SUM(BM87:BS87)</f>
        <v>2802240</v>
      </c>
      <c r="BU87" s="46">
        <f t="shared" ref="BU87:BU94" si="50">+Q87+AP87+BL87+BT87</f>
        <v>22465820</v>
      </c>
      <c r="BV87" s="46">
        <f t="shared" ref="BV87:BV94" si="51">+AP87+BL87+BT87</f>
        <v>22266899</v>
      </c>
      <c r="BW87" s="24"/>
      <c r="BX87" s="24"/>
    </row>
    <row r="88" spans="1:77" ht="12.5" x14ac:dyDescent="0.25">
      <c r="A88" s="7"/>
      <c r="B88" s="11"/>
      <c r="C88" s="11" t="s">
        <v>18</v>
      </c>
      <c r="D88" s="61">
        <v>6569</v>
      </c>
      <c r="E88" s="52">
        <v>9216</v>
      </c>
      <c r="F88" s="52">
        <v>158095</v>
      </c>
      <c r="G88" s="52">
        <v>1873</v>
      </c>
      <c r="H88" s="52">
        <v>7414</v>
      </c>
      <c r="I88" s="52">
        <v>22</v>
      </c>
      <c r="J88" s="64">
        <v>99</v>
      </c>
      <c r="K88" s="62">
        <v>444</v>
      </c>
      <c r="L88" s="62">
        <v>12</v>
      </c>
      <c r="M88" s="62"/>
      <c r="N88" s="64">
        <v>9060</v>
      </c>
      <c r="O88" s="62">
        <v>8429</v>
      </c>
      <c r="P88" s="44"/>
      <c r="Q88" s="63">
        <f>SUM(D88:P88)</f>
        <v>201233</v>
      </c>
      <c r="R88" s="64">
        <v>151024</v>
      </c>
      <c r="S88" s="62">
        <v>100156</v>
      </c>
      <c r="T88" s="62">
        <v>197350</v>
      </c>
      <c r="U88" s="62">
        <v>4241</v>
      </c>
      <c r="V88" s="62">
        <v>9326</v>
      </c>
      <c r="W88" s="62">
        <v>154</v>
      </c>
      <c r="X88" s="62">
        <v>269854</v>
      </c>
      <c r="Y88" s="62"/>
      <c r="Z88" s="62"/>
      <c r="AA88" s="62"/>
      <c r="AB88" s="62">
        <v>3167</v>
      </c>
      <c r="AC88" s="62">
        <v>11</v>
      </c>
      <c r="AD88" s="64">
        <v>4465</v>
      </c>
      <c r="AE88" s="62">
        <v>5406</v>
      </c>
      <c r="AF88" s="62">
        <v>6776</v>
      </c>
      <c r="AG88" s="62"/>
      <c r="AH88" s="62">
        <v>17</v>
      </c>
      <c r="AI88" s="62">
        <v>478</v>
      </c>
      <c r="AJ88" s="62"/>
      <c r="AK88" s="62"/>
      <c r="AL88" s="64">
        <v>72885</v>
      </c>
      <c r="AM88" s="62">
        <v>74956</v>
      </c>
      <c r="AN88" s="62">
        <v>135373</v>
      </c>
      <c r="AO88" s="44">
        <v>1624</v>
      </c>
      <c r="AP88" s="63">
        <f t="shared" si="49"/>
        <v>1037263</v>
      </c>
      <c r="AQ88" s="64">
        <v>3482469</v>
      </c>
      <c r="AR88" s="62">
        <v>3135920</v>
      </c>
      <c r="AS88" s="62">
        <v>5909555</v>
      </c>
      <c r="AT88" s="62">
        <v>281173</v>
      </c>
      <c r="AU88" s="62">
        <v>45776</v>
      </c>
      <c r="AV88" s="62">
        <v>3267</v>
      </c>
      <c r="AW88" s="62">
        <v>4650074</v>
      </c>
      <c r="AX88" s="62"/>
      <c r="AY88" s="62">
        <v>106108</v>
      </c>
      <c r="AZ88" s="44">
        <v>18</v>
      </c>
      <c r="BA88" s="64">
        <v>96714</v>
      </c>
      <c r="BB88" s="62">
        <v>233667</v>
      </c>
      <c r="BC88" s="62">
        <v>101122</v>
      </c>
      <c r="BD88" s="62"/>
      <c r="BE88" s="62">
        <v>1566</v>
      </c>
      <c r="BF88" s="62">
        <v>105667</v>
      </c>
      <c r="BG88" s="44"/>
      <c r="BH88" s="64">
        <v>22342</v>
      </c>
      <c r="BI88" s="62">
        <v>343451</v>
      </c>
      <c r="BJ88" s="62">
        <v>22378</v>
      </c>
      <c r="BK88" s="44">
        <v>1894</v>
      </c>
      <c r="BL88" s="63">
        <f t="shared" ref="BL88:BL91" si="52">SUM(AQ88:BK88)</f>
        <v>18543161</v>
      </c>
      <c r="BM88" s="64">
        <v>865600</v>
      </c>
      <c r="BN88" s="62">
        <v>1256807</v>
      </c>
      <c r="BO88" s="44">
        <v>805667</v>
      </c>
      <c r="BP88" s="64">
        <v>1584</v>
      </c>
      <c r="BQ88" s="62">
        <v>88</v>
      </c>
      <c r="BR88" s="44">
        <v>343</v>
      </c>
      <c r="BS88" s="44">
        <v>30</v>
      </c>
      <c r="BT88" s="63">
        <f>SUM(BM88:BS88)</f>
        <v>2930119</v>
      </c>
      <c r="BU88" s="46">
        <f t="shared" si="50"/>
        <v>22711776</v>
      </c>
      <c r="BV88" s="46">
        <f t="shared" si="51"/>
        <v>22510543</v>
      </c>
      <c r="BW88" s="24"/>
      <c r="BX88" s="24"/>
    </row>
    <row r="89" spans="1:77" ht="12.5" customHeight="1" x14ac:dyDescent="0.25">
      <c r="A89" s="7"/>
      <c r="B89" s="10"/>
      <c r="C89" s="11" t="s">
        <v>19</v>
      </c>
      <c r="D89" s="61">
        <v>6512</v>
      </c>
      <c r="E89" s="52">
        <v>8221</v>
      </c>
      <c r="F89" s="52">
        <v>156258</v>
      </c>
      <c r="G89" s="52">
        <v>1840</v>
      </c>
      <c r="H89" s="52">
        <v>90</v>
      </c>
      <c r="I89" s="52">
        <v>14</v>
      </c>
      <c r="J89" s="64">
        <v>103</v>
      </c>
      <c r="K89" s="62">
        <v>341</v>
      </c>
      <c r="L89" s="62">
        <v>11</v>
      </c>
      <c r="M89" s="62"/>
      <c r="N89" s="64">
        <v>8604</v>
      </c>
      <c r="O89" s="62">
        <v>7547</v>
      </c>
      <c r="P89" s="44"/>
      <c r="Q89" s="63">
        <f t="shared" ref="Q89" si="53">SUM(D89:P89)</f>
        <v>189541</v>
      </c>
      <c r="R89" s="64">
        <v>149902</v>
      </c>
      <c r="S89" s="62">
        <v>107225</v>
      </c>
      <c r="T89" s="62">
        <v>191793</v>
      </c>
      <c r="U89" s="62">
        <v>6526</v>
      </c>
      <c r="V89" s="62">
        <v>9078</v>
      </c>
      <c r="W89" s="62">
        <v>140</v>
      </c>
      <c r="X89" s="62">
        <v>264617</v>
      </c>
      <c r="Y89" s="62"/>
      <c r="Z89" s="62"/>
      <c r="AA89" s="62"/>
      <c r="AB89" s="62">
        <v>3246</v>
      </c>
      <c r="AC89" s="62">
        <v>8</v>
      </c>
      <c r="AD89" s="64">
        <v>4582</v>
      </c>
      <c r="AE89" s="62">
        <v>6366</v>
      </c>
      <c r="AF89" s="62">
        <v>6678</v>
      </c>
      <c r="AG89" s="62"/>
      <c r="AH89" s="62">
        <v>12</v>
      </c>
      <c r="AI89" s="62">
        <v>444</v>
      </c>
      <c r="AJ89" s="62"/>
      <c r="AK89" s="62"/>
      <c r="AL89" s="64">
        <v>68170</v>
      </c>
      <c r="AM89" s="62">
        <v>69818</v>
      </c>
      <c r="AN89" s="62">
        <v>136379</v>
      </c>
      <c r="AO89" s="44">
        <v>1942</v>
      </c>
      <c r="AP89" s="63">
        <f t="shared" ref="AP89:AP94" si="54">SUM(R89:AO89)</f>
        <v>1026926</v>
      </c>
      <c r="AQ89" s="64">
        <v>3466756</v>
      </c>
      <c r="AR89" s="62">
        <v>3102439</v>
      </c>
      <c r="AS89" s="62">
        <v>5871637</v>
      </c>
      <c r="AT89" s="62">
        <v>276234</v>
      </c>
      <c r="AU89" s="62">
        <v>45337</v>
      </c>
      <c r="AV89" s="62">
        <v>3264</v>
      </c>
      <c r="AW89" s="62">
        <v>4604738</v>
      </c>
      <c r="AX89" s="62"/>
      <c r="AY89" s="62">
        <v>111290</v>
      </c>
      <c r="AZ89" s="44">
        <v>12</v>
      </c>
      <c r="BA89" s="64">
        <v>99034</v>
      </c>
      <c r="BB89" s="62">
        <v>251282</v>
      </c>
      <c r="BC89" s="62">
        <v>100881</v>
      </c>
      <c r="BD89" s="62"/>
      <c r="BE89" s="62">
        <v>1647</v>
      </c>
      <c r="BF89" s="62">
        <v>103152</v>
      </c>
      <c r="BG89" s="44"/>
      <c r="BH89" s="64">
        <v>22770</v>
      </c>
      <c r="BI89" s="62">
        <v>350273</v>
      </c>
      <c r="BJ89" s="62">
        <v>22557</v>
      </c>
      <c r="BK89" s="44">
        <v>2260</v>
      </c>
      <c r="BL89" s="63">
        <f t="shared" si="52"/>
        <v>18435563</v>
      </c>
      <c r="BM89" s="64">
        <v>902560</v>
      </c>
      <c r="BN89" s="62">
        <v>1287694</v>
      </c>
      <c r="BO89" s="44">
        <v>860270</v>
      </c>
      <c r="BP89" s="64">
        <v>1709</v>
      </c>
      <c r="BQ89" s="62">
        <v>70</v>
      </c>
      <c r="BR89" s="44">
        <v>365</v>
      </c>
      <c r="BS89" s="44">
        <v>33</v>
      </c>
      <c r="BT89" s="63">
        <f t="shared" ref="BT89" si="55">SUM(BM89:BS89)</f>
        <v>3052701</v>
      </c>
      <c r="BU89" s="46">
        <f t="shared" si="50"/>
        <v>22704731</v>
      </c>
      <c r="BV89" s="46">
        <f t="shared" si="51"/>
        <v>22515190</v>
      </c>
      <c r="BW89" s="24"/>
      <c r="BX89" s="24"/>
    </row>
    <row r="90" spans="1:77" ht="12.5" customHeight="1" x14ac:dyDescent="0.25">
      <c r="A90" s="7"/>
      <c r="B90" s="11"/>
      <c r="C90" s="11" t="s">
        <v>20</v>
      </c>
      <c r="D90" s="61">
        <v>6678</v>
      </c>
      <c r="E90" s="52">
        <v>7658</v>
      </c>
      <c r="F90" s="52">
        <v>154445</v>
      </c>
      <c r="G90" s="52">
        <v>1752</v>
      </c>
      <c r="H90" s="52">
        <v>8235</v>
      </c>
      <c r="I90" s="52">
        <v>13</v>
      </c>
      <c r="J90" s="64">
        <v>95</v>
      </c>
      <c r="K90" s="62">
        <v>286</v>
      </c>
      <c r="L90" s="62">
        <v>15</v>
      </c>
      <c r="M90" s="62"/>
      <c r="N90" s="64">
        <v>8193</v>
      </c>
      <c r="O90" s="62">
        <v>6605</v>
      </c>
      <c r="P90" s="44"/>
      <c r="Q90" s="63">
        <f t="shared" ref="Q90:Q95" si="56">SUM(D90:P90)</f>
        <v>193975</v>
      </c>
      <c r="R90" s="64">
        <v>145334</v>
      </c>
      <c r="S90" s="62">
        <v>101653</v>
      </c>
      <c r="T90" s="62">
        <v>185616</v>
      </c>
      <c r="U90" s="62">
        <v>5662</v>
      </c>
      <c r="V90" s="62">
        <v>8895</v>
      </c>
      <c r="W90" s="62">
        <v>156</v>
      </c>
      <c r="X90" s="62">
        <v>260967</v>
      </c>
      <c r="Y90" s="62"/>
      <c r="Z90" s="62"/>
      <c r="AA90" s="62"/>
      <c r="AB90" s="62">
        <v>3412</v>
      </c>
      <c r="AC90" s="62">
        <v>6</v>
      </c>
      <c r="AD90" s="64">
        <v>5352</v>
      </c>
      <c r="AE90" s="62">
        <v>6193</v>
      </c>
      <c r="AF90" s="62">
        <v>6916</v>
      </c>
      <c r="AG90" s="62"/>
      <c r="AH90" s="62">
        <v>10</v>
      </c>
      <c r="AI90" s="62">
        <v>416</v>
      </c>
      <c r="AJ90" s="62"/>
      <c r="AK90" s="62"/>
      <c r="AL90" s="64">
        <v>64533</v>
      </c>
      <c r="AM90" s="62">
        <v>69776</v>
      </c>
      <c r="AN90" s="62">
        <v>147520</v>
      </c>
      <c r="AO90" s="44">
        <v>1974</v>
      </c>
      <c r="AP90" s="63">
        <f t="shared" si="54"/>
        <v>1014391</v>
      </c>
      <c r="AQ90" s="64">
        <v>3406690</v>
      </c>
      <c r="AR90" s="62">
        <v>3143730</v>
      </c>
      <c r="AS90" s="62">
        <v>5854895</v>
      </c>
      <c r="AT90" s="62">
        <v>285499</v>
      </c>
      <c r="AU90" s="62">
        <v>44304</v>
      </c>
      <c r="AV90" s="62">
        <v>3154</v>
      </c>
      <c r="AW90" s="62">
        <v>4570846</v>
      </c>
      <c r="AX90" s="62"/>
      <c r="AY90" s="62">
        <v>115059</v>
      </c>
      <c r="AZ90" s="44">
        <v>10</v>
      </c>
      <c r="BA90" s="64">
        <v>100917</v>
      </c>
      <c r="BB90" s="62">
        <v>257321</v>
      </c>
      <c r="BC90" s="62">
        <v>105291</v>
      </c>
      <c r="BD90" s="62"/>
      <c r="BE90" s="62">
        <v>1704</v>
      </c>
      <c r="BF90" s="62">
        <v>102409</v>
      </c>
      <c r="BG90" s="44"/>
      <c r="BH90" s="64">
        <v>22287</v>
      </c>
      <c r="BI90" s="62">
        <v>354643</v>
      </c>
      <c r="BJ90" s="62">
        <v>24403</v>
      </c>
      <c r="BK90" s="44">
        <v>2219</v>
      </c>
      <c r="BL90" s="63">
        <f t="shared" si="52"/>
        <v>18395381</v>
      </c>
      <c r="BM90" s="64">
        <v>931650</v>
      </c>
      <c r="BN90" s="62">
        <v>1314960</v>
      </c>
      <c r="BO90" s="44">
        <v>895300</v>
      </c>
      <c r="BP90" s="64">
        <v>1814</v>
      </c>
      <c r="BQ90" s="62">
        <v>73</v>
      </c>
      <c r="BR90" s="44">
        <v>208</v>
      </c>
      <c r="BS90" s="44">
        <v>33</v>
      </c>
      <c r="BT90" s="63">
        <f t="shared" ref="BT90:BT95" si="57">SUM(BM90:BS90)</f>
        <v>3144038</v>
      </c>
      <c r="BU90" s="46">
        <f t="shared" si="50"/>
        <v>22747785</v>
      </c>
      <c r="BV90" s="46">
        <f t="shared" si="51"/>
        <v>22553810</v>
      </c>
      <c r="BW90" s="24"/>
      <c r="BX90" s="24"/>
    </row>
    <row r="91" spans="1:77" ht="12.5" customHeight="1" x14ac:dyDescent="0.25">
      <c r="A91" s="7"/>
      <c r="B91" s="11"/>
      <c r="C91" s="11" t="s">
        <v>21</v>
      </c>
      <c r="D91" s="61">
        <v>6287</v>
      </c>
      <c r="E91" s="52">
        <v>7548</v>
      </c>
      <c r="F91" s="52">
        <v>152138</v>
      </c>
      <c r="G91" s="52">
        <v>1691</v>
      </c>
      <c r="H91" s="52">
        <v>5594</v>
      </c>
      <c r="I91" s="52">
        <v>16</v>
      </c>
      <c r="J91" s="64">
        <v>89</v>
      </c>
      <c r="K91" s="62">
        <v>287</v>
      </c>
      <c r="L91" s="62">
        <v>17</v>
      </c>
      <c r="M91" s="62"/>
      <c r="N91" s="64">
        <v>8179</v>
      </c>
      <c r="O91" s="62">
        <v>6381</v>
      </c>
      <c r="P91" s="44"/>
      <c r="Q91" s="63">
        <f t="shared" si="56"/>
        <v>188227</v>
      </c>
      <c r="R91" s="64">
        <v>143936</v>
      </c>
      <c r="S91" s="62">
        <v>88610</v>
      </c>
      <c r="T91" s="62">
        <v>181298</v>
      </c>
      <c r="U91" s="62">
        <v>6055</v>
      </c>
      <c r="V91" s="62">
        <v>8766</v>
      </c>
      <c r="W91" s="62">
        <v>140</v>
      </c>
      <c r="X91" s="62">
        <v>256937</v>
      </c>
      <c r="Y91" s="62"/>
      <c r="Z91" s="62"/>
      <c r="AA91" s="62"/>
      <c r="AB91" s="62">
        <v>3752</v>
      </c>
      <c r="AC91" s="62">
        <v>3</v>
      </c>
      <c r="AD91" s="64">
        <v>7118</v>
      </c>
      <c r="AE91" s="62">
        <v>5755</v>
      </c>
      <c r="AF91" s="62">
        <v>7295</v>
      </c>
      <c r="AG91" s="62"/>
      <c r="AH91" s="62">
        <v>12</v>
      </c>
      <c r="AI91" s="62">
        <v>417</v>
      </c>
      <c r="AJ91" s="62"/>
      <c r="AK91" s="62"/>
      <c r="AL91" s="64">
        <v>61840</v>
      </c>
      <c r="AM91" s="62">
        <v>69197</v>
      </c>
      <c r="AN91" s="62">
        <v>163382</v>
      </c>
      <c r="AO91" s="44">
        <v>1914</v>
      </c>
      <c r="AP91" s="63">
        <f t="shared" si="54"/>
        <v>1006427</v>
      </c>
      <c r="AQ91" s="64">
        <v>3398592</v>
      </c>
      <c r="AR91" s="62">
        <v>3122001</v>
      </c>
      <c r="AS91" s="62">
        <v>5876043</v>
      </c>
      <c r="AT91" s="62">
        <v>283794</v>
      </c>
      <c r="AU91" s="62">
        <v>43229</v>
      </c>
      <c r="AV91" s="62">
        <v>3264</v>
      </c>
      <c r="AW91" s="62">
        <v>4530172</v>
      </c>
      <c r="AX91" s="62"/>
      <c r="AY91" s="62">
        <v>128801</v>
      </c>
      <c r="AZ91" s="44">
        <v>4</v>
      </c>
      <c r="BA91" s="64">
        <v>97777</v>
      </c>
      <c r="BB91" s="62">
        <v>256607</v>
      </c>
      <c r="BC91" s="62">
        <v>110295</v>
      </c>
      <c r="BD91" s="62"/>
      <c r="BE91" s="62">
        <v>1647</v>
      </c>
      <c r="BF91" s="62">
        <v>101055</v>
      </c>
      <c r="BG91" s="44"/>
      <c r="BH91" s="64">
        <v>22974</v>
      </c>
      <c r="BI91" s="62">
        <v>355251</v>
      </c>
      <c r="BJ91" s="62">
        <v>26991</v>
      </c>
      <c r="BK91" s="44">
        <v>2326</v>
      </c>
      <c r="BL91" s="63">
        <f t="shared" si="52"/>
        <v>18360823</v>
      </c>
      <c r="BM91" s="64">
        <v>983034</v>
      </c>
      <c r="BN91" s="62">
        <v>1373146</v>
      </c>
      <c r="BO91" s="44">
        <v>927814</v>
      </c>
      <c r="BP91" s="64">
        <v>1918</v>
      </c>
      <c r="BQ91" s="62">
        <v>76</v>
      </c>
      <c r="BR91" s="44">
        <v>293</v>
      </c>
      <c r="BS91" s="44">
        <v>32</v>
      </c>
      <c r="BT91" s="63">
        <f t="shared" si="57"/>
        <v>3286313</v>
      </c>
      <c r="BU91" s="46">
        <f t="shared" si="50"/>
        <v>22841790</v>
      </c>
      <c r="BV91" s="46">
        <f t="shared" si="51"/>
        <v>22653563</v>
      </c>
      <c r="BW91" s="24"/>
      <c r="BX91" s="24"/>
    </row>
    <row r="92" spans="1:77" ht="12.5" customHeight="1" x14ac:dyDescent="0.25">
      <c r="A92" s="7"/>
      <c r="B92" s="11"/>
      <c r="C92" s="11" t="s">
        <v>22</v>
      </c>
      <c r="D92" s="61">
        <v>6155</v>
      </c>
      <c r="E92" s="52">
        <v>7407</v>
      </c>
      <c r="F92" s="52">
        <v>149195</v>
      </c>
      <c r="G92" s="52">
        <v>1625</v>
      </c>
      <c r="H92" s="52">
        <v>5987</v>
      </c>
      <c r="I92" s="52">
        <v>13</v>
      </c>
      <c r="J92" s="64">
        <v>80</v>
      </c>
      <c r="K92" s="62">
        <v>289</v>
      </c>
      <c r="L92" s="62">
        <v>15</v>
      </c>
      <c r="M92" s="62"/>
      <c r="N92" s="64">
        <v>7788</v>
      </c>
      <c r="O92" s="62">
        <v>6719</v>
      </c>
      <c r="P92" s="44"/>
      <c r="Q92" s="63">
        <f t="shared" si="56"/>
        <v>185273</v>
      </c>
      <c r="R92" s="64">
        <v>136901</v>
      </c>
      <c r="S92" s="62">
        <v>90574</v>
      </c>
      <c r="T92" s="62">
        <v>178892</v>
      </c>
      <c r="U92" s="62">
        <v>6572</v>
      </c>
      <c r="V92" s="62">
        <v>8549</v>
      </c>
      <c r="W92" s="62">
        <v>114</v>
      </c>
      <c r="X92" s="62">
        <v>260610</v>
      </c>
      <c r="Y92" s="62"/>
      <c r="Z92" s="62"/>
      <c r="AA92" s="62"/>
      <c r="AB92" s="62">
        <v>5263</v>
      </c>
      <c r="AC92" s="62">
        <v>8</v>
      </c>
      <c r="AD92" s="64">
        <v>7949</v>
      </c>
      <c r="AE92" s="62">
        <v>5841</v>
      </c>
      <c r="AF92" s="62">
        <v>6692</v>
      </c>
      <c r="AG92" s="62"/>
      <c r="AH92" s="62">
        <v>14</v>
      </c>
      <c r="AI92" s="62">
        <v>406</v>
      </c>
      <c r="AJ92" s="62"/>
      <c r="AK92" s="62"/>
      <c r="AL92" s="64">
        <v>59201</v>
      </c>
      <c r="AM92" s="62">
        <v>74212</v>
      </c>
      <c r="AN92" s="62">
        <v>144436</v>
      </c>
      <c r="AO92" s="44">
        <v>1833</v>
      </c>
      <c r="AP92" s="63">
        <f t="shared" si="54"/>
        <v>988067</v>
      </c>
      <c r="AQ92" s="64">
        <v>3327358</v>
      </c>
      <c r="AR92" s="62">
        <v>3123078</v>
      </c>
      <c r="AS92" s="62">
        <v>5815161</v>
      </c>
      <c r="AT92" s="62">
        <v>284743</v>
      </c>
      <c r="AU92" s="62">
        <v>41999</v>
      </c>
      <c r="AV92" s="62">
        <v>3014</v>
      </c>
      <c r="AW92" s="62">
        <v>4481275</v>
      </c>
      <c r="AX92" s="62"/>
      <c r="AY92" s="62">
        <v>109630</v>
      </c>
      <c r="AZ92" s="44">
        <v>15</v>
      </c>
      <c r="BA92" s="64">
        <v>94733</v>
      </c>
      <c r="BB92" s="62">
        <v>250721</v>
      </c>
      <c r="BC92" s="62">
        <v>103679</v>
      </c>
      <c r="BD92" s="62">
        <v>34</v>
      </c>
      <c r="BE92" s="62">
        <v>1621</v>
      </c>
      <c r="BF92" s="62">
        <v>99357</v>
      </c>
      <c r="BG92" s="44"/>
      <c r="BH92" s="64">
        <v>23505</v>
      </c>
      <c r="BI92" s="62">
        <v>356242</v>
      </c>
      <c r="BJ92" s="62">
        <v>23896</v>
      </c>
      <c r="BK92" s="44">
        <v>2308</v>
      </c>
      <c r="BL92" s="63">
        <f t="shared" ref="BL92:BL97" si="58">SUM(AQ92:BK92)</f>
        <v>18142369</v>
      </c>
      <c r="BM92" s="64">
        <v>1026834</v>
      </c>
      <c r="BN92" s="62">
        <v>1437460</v>
      </c>
      <c r="BO92" s="44">
        <v>973179</v>
      </c>
      <c r="BP92" s="64">
        <v>2044</v>
      </c>
      <c r="BQ92" s="62">
        <v>50</v>
      </c>
      <c r="BR92" s="44">
        <v>204</v>
      </c>
      <c r="BS92" s="44">
        <v>43</v>
      </c>
      <c r="BT92" s="63">
        <f t="shared" si="57"/>
        <v>3439814</v>
      </c>
      <c r="BU92" s="46">
        <f t="shared" si="50"/>
        <v>22755523</v>
      </c>
      <c r="BV92" s="46">
        <f t="shared" si="51"/>
        <v>22570250</v>
      </c>
      <c r="BW92" s="24"/>
      <c r="BX92" s="24"/>
    </row>
    <row r="93" spans="1:77" ht="12.5" customHeight="1" thickBot="1" x14ac:dyDescent="0.3">
      <c r="A93" s="7"/>
      <c r="B93" s="15"/>
      <c r="C93" s="15" t="s">
        <v>23</v>
      </c>
      <c r="D93" s="53">
        <v>6098</v>
      </c>
      <c r="E93" s="50">
        <v>5610</v>
      </c>
      <c r="F93" s="50">
        <v>148914</v>
      </c>
      <c r="G93" s="50">
        <v>1539</v>
      </c>
      <c r="H93" s="50">
        <v>6326</v>
      </c>
      <c r="I93" s="50">
        <v>13</v>
      </c>
      <c r="J93" s="56">
        <v>84</v>
      </c>
      <c r="K93" s="54">
        <v>234</v>
      </c>
      <c r="L93" s="54">
        <v>13</v>
      </c>
      <c r="M93" s="54"/>
      <c r="N93" s="56">
        <v>7505</v>
      </c>
      <c r="O93" s="54">
        <v>6918</v>
      </c>
      <c r="P93" s="42"/>
      <c r="Q93" s="55">
        <f t="shared" si="56"/>
        <v>183254</v>
      </c>
      <c r="R93" s="56">
        <v>133782</v>
      </c>
      <c r="S93" s="54">
        <v>93165</v>
      </c>
      <c r="T93" s="54">
        <v>173735</v>
      </c>
      <c r="U93" s="54">
        <v>6182</v>
      </c>
      <c r="V93" s="54">
        <v>8352</v>
      </c>
      <c r="W93" s="54">
        <v>108</v>
      </c>
      <c r="X93" s="54">
        <v>144293</v>
      </c>
      <c r="Y93" s="54"/>
      <c r="Z93" s="54"/>
      <c r="AA93" s="54"/>
      <c r="AB93" s="54">
        <v>3892</v>
      </c>
      <c r="AC93" s="54">
        <v>20</v>
      </c>
      <c r="AD93" s="56">
        <v>7901</v>
      </c>
      <c r="AE93" s="54">
        <v>5020</v>
      </c>
      <c r="AF93" s="54">
        <v>6543</v>
      </c>
      <c r="AG93" s="54"/>
      <c r="AH93" s="54">
        <v>10</v>
      </c>
      <c r="AI93" s="54">
        <v>298</v>
      </c>
      <c r="AJ93" s="54"/>
      <c r="AK93" s="54"/>
      <c r="AL93" s="56">
        <v>57435</v>
      </c>
      <c r="AM93" s="54">
        <v>65291</v>
      </c>
      <c r="AN93" s="54">
        <v>142914</v>
      </c>
      <c r="AO93" s="42">
        <v>1769</v>
      </c>
      <c r="AP93" s="55">
        <f t="shared" si="54"/>
        <v>850710</v>
      </c>
      <c r="AQ93" s="56">
        <v>3296342</v>
      </c>
      <c r="AR93" s="54">
        <v>2970783</v>
      </c>
      <c r="AS93" s="54">
        <v>5731332</v>
      </c>
      <c r="AT93" s="54">
        <v>288773</v>
      </c>
      <c r="AU93" s="54">
        <v>41000</v>
      </c>
      <c r="AV93" s="54">
        <v>2937</v>
      </c>
      <c r="AW93" s="54">
        <v>4364575</v>
      </c>
      <c r="AX93" s="54"/>
      <c r="AY93" s="54">
        <v>125685</v>
      </c>
      <c r="AZ93" s="42">
        <v>39</v>
      </c>
      <c r="BA93" s="56">
        <v>91506</v>
      </c>
      <c r="BB93" s="54">
        <v>238504</v>
      </c>
      <c r="BC93" s="54">
        <v>102664</v>
      </c>
      <c r="BD93" s="54"/>
      <c r="BE93" s="54">
        <v>1689</v>
      </c>
      <c r="BF93" s="54">
        <v>98090</v>
      </c>
      <c r="BG93" s="42"/>
      <c r="BH93" s="56">
        <v>24226</v>
      </c>
      <c r="BI93" s="54">
        <v>373798</v>
      </c>
      <c r="BJ93" s="54">
        <v>23652</v>
      </c>
      <c r="BK93" s="42">
        <v>2386</v>
      </c>
      <c r="BL93" s="55">
        <f t="shared" si="58"/>
        <v>17777981</v>
      </c>
      <c r="BM93" s="56">
        <v>1082769</v>
      </c>
      <c r="BN93" s="54">
        <v>1595769</v>
      </c>
      <c r="BO93" s="42">
        <v>1163129</v>
      </c>
      <c r="BP93" s="56">
        <v>2224</v>
      </c>
      <c r="BQ93" s="54">
        <v>67</v>
      </c>
      <c r="BR93" s="42">
        <v>719</v>
      </c>
      <c r="BS93" s="42">
        <v>22</v>
      </c>
      <c r="BT93" s="55">
        <f t="shared" si="57"/>
        <v>3844699</v>
      </c>
      <c r="BU93" s="43">
        <f t="shared" si="50"/>
        <v>22656644</v>
      </c>
      <c r="BV93" s="43">
        <f t="shared" si="51"/>
        <v>22473390</v>
      </c>
      <c r="BW93" s="24"/>
      <c r="BX93" s="24"/>
      <c r="BY93" s="24"/>
    </row>
    <row r="94" spans="1:77" ht="12.5" customHeight="1" x14ac:dyDescent="0.25">
      <c r="A94" s="7"/>
      <c r="B94" s="8">
        <v>2024</v>
      </c>
      <c r="C94" s="8" t="s">
        <v>12</v>
      </c>
      <c r="D94" s="57">
        <v>5712</v>
      </c>
      <c r="E94" s="51">
        <v>6834</v>
      </c>
      <c r="F94" s="51">
        <v>148875</v>
      </c>
      <c r="G94" s="51">
        <v>1393</v>
      </c>
      <c r="H94" s="51">
        <v>6678</v>
      </c>
      <c r="I94" s="51">
        <v>13</v>
      </c>
      <c r="J94" s="60">
        <v>62</v>
      </c>
      <c r="K94" s="58">
        <v>251</v>
      </c>
      <c r="L94" s="58">
        <v>16</v>
      </c>
      <c r="M94" s="58"/>
      <c r="N94" s="60">
        <v>7082</v>
      </c>
      <c r="O94" s="58">
        <v>6751</v>
      </c>
      <c r="P94" s="47"/>
      <c r="Q94" s="59">
        <f t="shared" si="56"/>
        <v>183667</v>
      </c>
      <c r="R94" s="60">
        <v>130327</v>
      </c>
      <c r="S94" s="58">
        <v>88360</v>
      </c>
      <c r="T94" s="58">
        <v>174042</v>
      </c>
      <c r="U94" s="58">
        <v>5605</v>
      </c>
      <c r="V94" s="58">
        <v>8249</v>
      </c>
      <c r="W94" s="58">
        <v>125</v>
      </c>
      <c r="X94" s="58">
        <v>258859</v>
      </c>
      <c r="Y94" s="58"/>
      <c r="Z94" s="58"/>
      <c r="AA94" s="58"/>
      <c r="AB94" s="58">
        <v>5263</v>
      </c>
      <c r="AC94" s="58">
        <v>51</v>
      </c>
      <c r="AD94" s="60">
        <v>4270</v>
      </c>
      <c r="AE94" s="58">
        <v>5024</v>
      </c>
      <c r="AF94" s="58">
        <v>6135</v>
      </c>
      <c r="AG94" s="58"/>
      <c r="AH94" s="58">
        <v>33</v>
      </c>
      <c r="AI94" s="58">
        <v>337</v>
      </c>
      <c r="AJ94" s="58"/>
      <c r="AK94" s="58"/>
      <c r="AL94" s="60">
        <v>55318</v>
      </c>
      <c r="AM94" s="58">
        <v>75076</v>
      </c>
      <c r="AN94" s="58">
        <v>131505</v>
      </c>
      <c r="AO94" s="47">
        <v>1800</v>
      </c>
      <c r="AP94" s="59">
        <f t="shared" si="54"/>
        <v>950379</v>
      </c>
      <c r="AQ94" s="60">
        <v>3232893</v>
      </c>
      <c r="AR94" s="58">
        <v>3129140</v>
      </c>
      <c r="AS94" s="58">
        <v>5625219</v>
      </c>
      <c r="AT94" s="58">
        <v>293667</v>
      </c>
      <c r="AU94" s="58">
        <v>40176</v>
      </c>
      <c r="AV94" s="58">
        <v>2856</v>
      </c>
      <c r="AW94" s="58">
        <v>4360672</v>
      </c>
      <c r="AX94" s="58"/>
      <c r="AY94" s="58">
        <v>109630</v>
      </c>
      <c r="AZ94" s="47">
        <v>78</v>
      </c>
      <c r="BA94" s="60">
        <v>87454</v>
      </c>
      <c r="BB94" s="58">
        <v>233774</v>
      </c>
      <c r="BC94" s="58">
        <v>98319</v>
      </c>
      <c r="BD94" s="58"/>
      <c r="BE94" s="58">
        <v>1589</v>
      </c>
      <c r="BF94" s="58">
        <v>99055</v>
      </c>
      <c r="BG94" s="47"/>
      <c r="BH94" s="60">
        <v>24850</v>
      </c>
      <c r="BI94" s="58">
        <v>367165</v>
      </c>
      <c r="BJ94" s="58">
        <v>21747</v>
      </c>
      <c r="BK94" s="47">
        <v>2494</v>
      </c>
      <c r="BL94" s="59">
        <f t="shared" si="58"/>
        <v>17730778</v>
      </c>
      <c r="BM94" s="60">
        <v>1117568</v>
      </c>
      <c r="BN94" s="58">
        <v>1723078</v>
      </c>
      <c r="BO94" s="47">
        <v>1093501</v>
      </c>
      <c r="BP94" s="60">
        <v>2314</v>
      </c>
      <c r="BQ94" s="58">
        <v>112</v>
      </c>
      <c r="BR94" s="47">
        <v>144</v>
      </c>
      <c r="BS94" s="47">
        <v>27</v>
      </c>
      <c r="BT94" s="59">
        <f t="shared" si="57"/>
        <v>3936744</v>
      </c>
      <c r="BU94" s="49">
        <f t="shared" si="50"/>
        <v>22801568</v>
      </c>
      <c r="BV94" s="49">
        <f t="shared" si="51"/>
        <v>22617901</v>
      </c>
      <c r="BW94" s="24"/>
      <c r="BX94" s="24"/>
    </row>
    <row r="95" spans="1:77" ht="12.5" customHeight="1" x14ac:dyDescent="0.25">
      <c r="A95" s="7"/>
      <c r="B95" s="11"/>
      <c r="C95" s="11" t="s">
        <v>13</v>
      </c>
      <c r="D95" s="61">
        <v>5392</v>
      </c>
      <c r="E95" s="52">
        <v>5968</v>
      </c>
      <c r="F95" s="52">
        <v>147771</v>
      </c>
      <c r="G95" s="52">
        <v>1325</v>
      </c>
      <c r="H95" s="52">
        <v>6777</v>
      </c>
      <c r="I95" s="52">
        <v>17</v>
      </c>
      <c r="J95" s="64">
        <v>67</v>
      </c>
      <c r="K95" s="62">
        <v>204</v>
      </c>
      <c r="L95" s="62">
        <v>14</v>
      </c>
      <c r="M95" s="62"/>
      <c r="N95" s="64">
        <v>6702</v>
      </c>
      <c r="O95" s="62">
        <v>5576</v>
      </c>
      <c r="P95" s="44"/>
      <c r="Q95" s="63">
        <f t="shared" si="56"/>
        <v>179813</v>
      </c>
      <c r="R95" s="64">
        <v>125645</v>
      </c>
      <c r="S95" s="62">
        <v>68620</v>
      </c>
      <c r="T95" s="62">
        <v>166045</v>
      </c>
      <c r="U95" s="62">
        <v>4275</v>
      </c>
      <c r="V95" s="62">
        <v>8075</v>
      </c>
      <c r="W95" s="62">
        <v>122</v>
      </c>
      <c r="X95" s="62">
        <v>253788</v>
      </c>
      <c r="Y95" s="62"/>
      <c r="Z95" s="62"/>
      <c r="AA95" s="62"/>
      <c r="AB95" s="62">
        <v>5354</v>
      </c>
      <c r="AC95" s="62">
        <v>120</v>
      </c>
      <c r="AD95" s="64">
        <v>4241</v>
      </c>
      <c r="AE95" s="62">
        <v>4206</v>
      </c>
      <c r="AF95" s="62">
        <v>6132</v>
      </c>
      <c r="AG95" s="62"/>
      <c r="AH95" s="62">
        <v>8</v>
      </c>
      <c r="AI95" s="62">
        <v>367</v>
      </c>
      <c r="AJ95" s="62"/>
      <c r="AK95" s="62"/>
      <c r="AL95" s="64">
        <v>53133</v>
      </c>
      <c r="AM95" s="62">
        <v>61586</v>
      </c>
      <c r="AN95" s="62">
        <v>132995</v>
      </c>
      <c r="AO95" s="44">
        <v>2052</v>
      </c>
      <c r="AP95" s="63">
        <f t="shared" ref="AP95:AP102" si="59">SUM(R95:AO95)</f>
        <v>896764</v>
      </c>
      <c r="AQ95" s="64">
        <v>3166086</v>
      </c>
      <c r="AR95" s="62">
        <v>3171157</v>
      </c>
      <c r="AS95" s="62">
        <v>5578098</v>
      </c>
      <c r="AT95" s="62">
        <v>302428</v>
      </c>
      <c r="AU95" s="62">
        <v>39399</v>
      </c>
      <c r="AV95" s="62">
        <v>2715</v>
      </c>
      <c r="AW95" s="62">
        <v>4322064</v>
      </c>
      <c r="AX95" s="62"/>
      <c r="AY95" s="62">
        <v>117453</v>
      </c>
      <c r="AZ95" s="44">
        <v>151</v>
      </c>
      <c r="BA95" s="64">
        <v>84493</v>
      </c>
      <c r="BB95" s="62">
        <v>234226</v>
      </c>
      <c r="BC95" s="62">
        <v>99300</v>
      </c>
      <c r="BD95" s="62"/>
      <c r="BE95" s="62">
        <v>1587</v>
      </c>
      <c r="BF95" s="62">
        <v>99271</v>
      </c>
      <c r="BG95" s="44"/>
      <c r="BH95" s="64">
        <v>24775</v>
      </c>
      <c r="BI95" s="62">
        <v>375498</v>
      </c>
      <c r="BJ95" s="62">
        <v>21986</v>
      </c>
      <c r="BK95" s="44">
        <v>2744</v>
      </c>
      <c r="BL95" s="63">
        <f t="shared" si="58"/>
        <v>17643431</v>
      </c>
      <c r="BM95" s="64">
        <v>1155219</v>
      </c>
      <c r="BN95" s="62">
        <v>1769179</v>
      </c>
      <c r="BO95" s="44">
        <v>1147503</v>
      </c>
      <c r="BP95" s="64">
        <v>2373</v>
      </c>
      <c r="BQ95" s="62">
        <v>151</v>
      </c>
      <c r="BR95" s="44">
        <v>248</v>
      </c>
      <c r="BS95" s="44">
        <v>31</v>
      </c>
      <c r="BT95" s="63">
        <f t="shared" si="57"/>
        <v>4074704</v>
      </c>
      <c r="BU95" s="46">
        <f t="shared" ref="BU95:BU102" si="60">+Q95+AP95+BL95+BT95</f>
        <v>22794712</v>
      </c>
      <c r="BV95" s="46">
        <f t="shared" ref="BV95:BV102" si="61">+AP95+BL95+BT95</f>
        <v>22614899</v>
      </c>
      <c r="BW95" s="24"/>
      <c r="BX95" s="24"/>
    </row>
    <row r="96" spans="1:77" ht="12.5" customHeight="1" x14ac:dyDescent="0.25">
      <c r="A96" s="7"/>
      <c r="B96" s="11"/>
      <c r="C96" s="11" t="s">
        <v>14</v>
      </c>
      <c r="D96" s="61">
        <v>5384</v>
      </c>
      <c r="E96" s="52">
        <v>5915</v>
      </c>
      <c r="F96" s="52">
        <v>141640</v>
      </c>
      <c r="G96" s="52">
        <v>1205</v>
      </c>
      <c r="H96" s="52">
        <v>6894</v>
      </c>
      <c r="I96" s="52">
        <v>21</v>
      </c>
      <c r="J96" s="64">
        <v>71</v>
      </c>
      <c r="K96" s="62">
        <v>201</v>
      </c>
      <c r="L96" s="62">
        <v>13</v>
      </c>
      <c r="M96" s="62"/>
      <c r="N96" s="64">
        <v>6105</v>
      </c>
      <c r="O96" s="62">
        <v>5284</v>
      </c>
      <c r="P96" s="44"/>
      <c r="Q96" s="63">
        <f t="shared" ref="Q96" si="62">SUM(D96:P96)</f>
        <v>172733</v>
      </c>
      <c r="R96" s="64">
        <v>127232</v>
      </c>
      <c r="S96" s="62">
        <v>67065</v>
      </c>
      <c r="T96" s="62">
        <v>163572</v>
      </c>
      <c r="U96" s="62">
        <v>3574</v>
      </c>
      <c r="V96" s="62">
        <v>8077</v>
      </c>
      <c r="W96" s="62">
        <v>126</v>
      </c>
      <c r="X96" s="62">
        <v>247371</v>
      </c>
      <c r="Y96" s="62"/>
      <c r="Z96" s="62"/>
      <c r="AA96" s="62"/>
      <c r="AB96" s="62">
        <v>3894</v>
      </c>
      <c r="AC96" s="62">
        <v>123</v>
      </c>
      <c r="AD96" s="64">
        <v>5210</v>
      </c>
      <c r="AE96" s="62">
        <v>3717</v>
      </c>
      <c r="AF96" s="62">
        <v>1940</v>
      </c>
      <c r="AG96" s="62"/>
      <c r="AH96" s="62">
        <v>11</v>
      </c>
      <c r="AI96" s="62">
        <v>386</v>
      </c>
      <c r="AJ96" s="62"/>
      <c r="AK96" s="62"/>
      <c r="AL96" s="64">
        <v>51625</v>
      </c>
      <c r="AM96" s="62">
        <v>56550</v>
      </c>
      <c r="AN96" s="62">
        <v>168329</v>
      </c>
      <c r="AO96" s="44">
        <v>2089</v>
      </c>
      <c r="AP96" s="63">
        <f t="shared" si="59"/>
        <v>910891</v>
      </c>
      <c r="AQ96" s="64">
        <v>3146677</v>
      </c>
      <c r="AR96" s="62">
        <v>3207797</v>
      </c>
      <c r="AS96" s="62">
        <v>5644813</v>
      </c>
      <c r="AT96" s="62">
        <v>311991</v>
      </c>
      <c r="AU96" s="62">
        <v>38670</v>
      </c>
      <c r="AV96" s="62">
        <v>2768</v>
      </c>
      <c r="AW96" s="62">
        <v>4240831</v>
      </c>
      <c r="AX96" s="62"/>
      <c r="AY96" s="62">
        <v>116484</v>
      </c>
      <c r="AZ96" s="44">
        <v>148</v>
      </c>
      <c r="BA96" s="64">
        <v>82927</v>
      </c>
      <c r="BB96" s="62">
        <v>236303</v>
      </c>
      <c r="BC96" s="62">
        <v>72947</v>
      </c>
      <c r="BD96" s="62"/>
      <c r="BE96" s="62">
        <v>1578</v>
      </c>
      <c r="BF96" s="62">
        <v>97159</v>
      </c>
      <c r="BG96" s="44"/>
      <c r="BH96" s="64">
        <v>24928</v>
      </c>
      <c r="BI96" s="62">
        <v>386200</v>
      </c>
      <c r="BJ96" s="62">
        <v>19138</v>
      </c>
      <c r="BK96" s="44">
        <v>2730</v>
      </c>
      <c r="BL96" s="63">
        <f t="shared" si="58"/>
        <v>17634089</v>
      </c>
      <c r="BM96" s="64">
        <v>1204023</v>
      </c>
      <c r="BN96" s="62">
        <v>1847283</v>
      </c>
      <c r="BO96" s="44">
        <v>1196639</v>
      </c>
      <c r="BP96" s="64">
        <v>2556</v>
      </c>
      <c r="BQ96" s="62">
        <v>436</v>
      </c>
      <c r="BR96" s="44">
        <v>186</v>
      </c>
      <c r="BS96" s="44">
        <v>33</v>
      </c>
      <c r="BT96" s="63">
        <f t="shared" ref="BT96:BT102" si="63">SUM(BM96:BS96)</f>
        <v>4251156</v>
      </c>
      <c r="BU96" s="46">
        <f t="shared" si="60"/>
        <v>22968869</v>
      </c>
      <c r="BV96" s="46">
        <f t="shared" si="61"/>
        <v>22796136</v>
      </c>
      <c r="BW96" s="24"/>
      <c r="BX96" s="24"/>
    </row>
    <row r="97" spans="1:76" ht="12.5" customHeight="1" x14ac:dyDescent="0.25">
      <c r="A97" s="7"/>
      <c r="B97" s="11"/>
      <c r="C97" s="11" t="s">
        <v>15</v>
      </c>
      <c r="D97" s="61">
        <v>4990</v>
      </c>
      <c r="E97" s="52">
        <v>5833</v>
      </c>
      <c r="F97" s="52">
        <v>135282</v>
      </c>
      <c r="G97" s="52">
        <v>1114</v>
      </c>
      <c r="H97" s="52">
        <v>6678</v>
      </c>
      <c r="I97" s="52">
        <v>21</v>
      </c>
      <c r="J97" s="64">
        <v>66</v>
      </c>
      <c r="K97" s="62">
        <v>207</v>
      </c>
      <c r="L97" s="62">
        <v>12</v>
      </c>
      <c r="M97" s="62"/>
      <c r="N97" s="64">
        <v>5647</v>
      </c>
      <c r="O97" s="62">
        <v>5117</v>
      </c>
      <c r="P97" s="44"/>
      <c r="Q97" s="63">
        <f t="shared" ref="Q97:Q102" si="64">SUM(D97:P97)</f>
        <v>164967</v>
      </c>
      <c r="R97" s="64">
        <v>123050</v>
      </c>
      <c r="S97" s="62">
        <v>65700</v>
      </c>
      <c r="T97" s="62">
        <v>160659</v>
      </c>
      <c r="U97" s="62">
        <v>3311</v>
      </c>
      <c r="V97" s="62">
        <v>7944</v>
      </c>
      <c r="W97" s="62">
        <v>111</v>
      </c>
      <c r="X97" s="62">
        <v>241845</v>
      </c>
      <c r="Y97" s="62"/>
      <c r="Z97" s="62"/>
      <c r="AA97" s="62"/>
      <c r="AB97" s="62">
        <v>4469</v>
      </c>
      <c r="AC97" s="62">
        <v>144</v>
      </c>
      <c r="AD97" s="64">
        <v>7136</v>
      </c>
      <c r="AE97" s="62">
        <v>3341</v>
      </c>
      <c r="AF97" s="62">
        <v>1855</v>
      </c>
      <c r="AG97" s="62"/>
      <c r="AH97" s="62">
        <v>8</v>
      </c>
      <c r="AI97" s="62">
        <v>349</v>
      </c>
      <c r="AJ97" s="62"/>
      <c r="AK97" s="62"/>
      <c r="AL97" s="64">
        <v>49774</v>
      </c>
      <c r="AM97" s="62">
        <v>53186</v>
      </c>
      <c r="AN97" s="62">
        <v>176400</v>
      </c>
      <c r="AO97" s="44">
        <v>2128</v>
      </c>
      <c r="AP97" s="63">
        <f t="shared" si="59"/>
        <v>901410</v>
      </c>
      <c r="AQ97" s="64">
        <v>3084258</v>
      </c>
      <c r="AR97" s="62">
        <v>3226054</v>
      </c>
      <c r="AS97" s="62">
        <v>5429811</v>
      </c>
      <c r="AT97" s="62">
        <v>320729</v>
      </c>
      <c r="AU97" s="62">
        <v>38190</v>
      </c>
      <c r="AV97" s="62">
        <v>2695</v>
      </c>
      <c r="AW97" s="62">
        <v>4179516</v>
      </c>
      <c r="AX97" s="62"/>
      <c r="AY97" s="62">
        <v>148398</v>
      </c>
      <c r="AZ97" s="44">
        <v>189</v>
      </c>
      <c r="BA97" s="64">
        <v>80336</v>
      </c>
      <c r="BB97" s="62">
        <v>248739</v>
      </c>
      <c r="BC97" s="62">
        <v>73313</v>
      </c>
      <c r="BD97" s="62"/>
      <c r="BE97" s="62">
        <v>1603</v>
      </c>
      <c r="BF97" s="62">
        <v>94265</v>
      </c>
      <c r="BG97" s="44"/>
      <c r="BH97" s="64">
        <v>25176</v>
      </c>
      <c r="BI97" s="62">
        <v>389153</v>
      </c>
      <c r="BJ97" s="62">
        <v>20610</v>
      </c>
      <c r="BK97" s="44">
        <v>2787</v>
      </c>
      <c r="BL97" s="63">
        <f t="shared" si="58"/>
        <v>17365822</v>
      </c>
      <c r="BM97" s="64">
        <v>1240176</v>
      </c>
      <c r="BN97" s="62">
        <v>1979089</v>
      </c>
      <c r="BO97" s="44">
        <v>1235611</v>
      </c>
      <c r="BP97" s="64">
        <v>2621</v>
      </c>
      <c r="BQ97" s="62">
        <v>442</v>
      </c>
      <c r="BR97" s="44">
        <v>235</v>
      </c>
      <c r="BS97" s="44">
        <v>30</v>
      </c>
      <c r="BT97" s="63">
        <f t="shared" si="63"/>
        <v>4458204</v>
      </c>
      <c r="BU97" s="46">
        <f t="shared" si="60"/>
        <v>22890403</v>
      </c>
      <c r="BV97" s="46">
        <f t="shared" si="61"/>
        <v>22725436</v>
      </c>
      <c r="BW97" s="24"/>
      <c r="BX97" s="24"/>
    </row>
    <row r="98" spans="1:76" ht="12.5" customHeight="1" x14ac:dyDescent="0.25">
      <c r="A98" s="7"/>
      <c r="B98" s="11"/>
      <c r="C98" s="11" t="s">
        <v>16</v>
      </c>
      <c r="D98" s="61">
        <v>4136</v>
      </c>
      <c r="E98" s="52">
        <v>5792</v>
      </c>
      <c r="F98" s="52">
        <v>133928</v>
      </c>
      <c r="G98" s="52">
        <v>1007</v>
      </c>
      <c r="H98" s="52">
        <v>6525</v>
      </c>
      <c r="I98" s="52">
        <v>17</v>
      </c>
      <c r="J98" s="64">
        <v>54</v>
      </c>
      <c r="K98" s="62">
        <v>202</v>
      </c>
      <c r="L98" s="62">
        <v>10</v>
      </c>
      <c r="M98" s="62"/>
      <c r="N98" s="64">
        <v>5163</v>
      </c>
      <c r="O98" s="62">
        <v>5000</v>
      </c>
      <c r="P98" s="44"/>
      <c r="Q98" s="63">
        <f t="shared" si="64"/>
        <v>161834</v>
      </c>
      <c r="R98" s="64">
        <v>122148</v>
      </c>
      <c r="S98" s="62">
        <v>64208</v>
      </c>
      <c r="T98" s="62">
        <v>157479</v>
      </c>
      <c r="U98" s="62">
        <v>3200</v>
      </c>
      <c r="V98" s="62">
        <v>7852</v>
      </c>
      <c r="W98" s="62">
        <v>112</v>
      </c>
      <c r="X98" s="62">
        <v>238574</v>
      </c>
      <c r="Y98" s="62"/>
      <c r="Z98" s="62"/>
      <c r="AA98" s="62"/>
      <c r="AB98" s="62">
        <v>3324</v>
      </c>
      <c r="AC98" s="62">
        <v>216</v>
      </c>
      <c r="AD98" s="64">
        <v>5013</v>
      </c>
      <c r="AE98" s="62">
        <v>3172</v>
      </c>
      <c r="AF98" s="62">
        <v>1769</v>
      </c>
      <c r="AG98" s="62"/>
      <c r="AH98" s="62">
        <v>30</v>
      </c>
      <c r="AI98" s="62">
        <v>344</v>
      </c>
      <c r="AJ98" s="62"/>
      <c r="AK98" s="62"/>
      <c r="AL98" s="64">
        <v>47714</v>
      </c>
      <c r="AM98" s="62">
        <v>49495</v>
      </c>
      <c r="AN98" s="62">
        <v>175487</v>
      </c>
      <c r="AO98" s="44">
        <v>2286</v>
      </c>
      <c r="AP98" s="63">
        <f t="shared" si="59"/>
        <v>882423</v>
      </c>
      <c r="AQ98" s="64">
        <v>3026533</v>
      </c>
      <c r="AR98" s="62">
        <v>3235005</v>
      </c>
      <c r="AS98" s="62">
        <v>5293463</v>
      </c>
      <c r="AT98" s="62">
        <v>327914</v>
      </c>
      <c r="AU98" s="62">
        <v>38514</v>
      </c>
      <c r="AV98" s="62">
        <v>2682</v>
      </c>
      <c r="AW98" s="62">
        <v>4118409</v>
      </c>
      <c r="AX98" s="62"/>
      <c r="AY98" s="62">
        <v>109703</v>
      </c>
      <c r="AZ98" s="44">
        <v>218</v>
      </c>
      <c r="BA98" s="64">
        <v>78046</v>
      </c>
      <c r="BB98" s="62">
        <v>266443</v>
      </c>
      <c r="BC98" s="62">
        <v>72401</v>
      </c>
      <c r="BD98" s="62"/>
      <c r="BE98" s="62">
        <v>1667</v>
      </c>
      <c r="BF98" s="62">
        <v>91363</v>
      </c>
      <c r="BG98" s="44"/>
      <c r="BH98" s="64">
        <v>25101</v>
      </c>
      <c r="BI98" s="62">
        <v>355527</v>
      </c>
      <c r="BJ98" s="62">
        <v>21794</v>
      </c>
      <c r="BK98" s="44">
        <v>3004</v>
      </c>
      <c r="BL98" s="63">
        <f t="shared" ref="BL98:BL102" si="65">SUM(AQ98:BK98)</f>
        <v>17067787</v>
      </c>
      <c r="BM98" s="64">
        <v>1267277</v>
      </c>
      <c r="BN98" s="62">
        <v>2134503</v>
      </c>
      <c r="BO98" s="44">
        <v>1258086</v>
      </c>
      <c r="BP98" s="64">
        <v>2702</v>
      </c>
      <c r="BQ98" s="62">
        <v>521</v>
      </c>
      <c r="BR98" s="44">
        <v>287</v>
      </c>
      <c r="BS98" s="44">
        <v>31</v>
      </c>
      <c r="BT98" s="63">
        <f t="shared" si="63"/>
        <v>4663407</v>
      </c>
      <c r="BU98" s="46">
        <f t="shared" si="60"/>
        <v>22775451</v>
      </c>
      <c r="BV98" s="46">
        <f t="shared" si="61"/>
        <v>22613617</v>
      </c>
      <c r="BW98" s="24"/>
      <c r="BX98" s="24"/>
    </row>
    <row r="99" spans="1:76" ht="12.5" customHeight="1" x14ac:dyDescent="0.25">
      <c r="A99" s="7"/>
      <c r="B99" s="11"/>
      <c r="C99" s="11" t="s">
        <v>17</v>
      </c>
      <c r="D99" s="61">
        <v>3853</v>
      </c>
      <c r="E99" s="52">
        <v>5190</v>
      </c>
      <c r="F99" s="52">
        <v>129312</v>
      </c>
      <c r="G99" s="52">
        <v>939</v>
      </c>
      <c r="H99" s="52">
        <v>6436</v>
      </c>
      <c r="I99" s="52">
        <v>23</v>
      </c>
      <c r="J99" s="64">
        <v>54</v>
      </c>
      <c r="K99" s="62">
        <v>180</v>
      </c>
      <c r="L99" s="62">
        <v>6</v>
      </c>
      <c r="M99" s="62"/>
      <c r="N99" s="64">
        <v>4759</v>
      </c>
      <c r="O99" s="62">
        <v>4773</v>
      </c>
      <c r="P99" s="44"/>
      <c r="Q99" s="63">
        <f t="shared" si="64"/>
        <v>155525</v>
      </c>
      <c r="R99" s="64">
        <v>121498</v>
      </c>
      <c r="S99" s="62">
        <v>63411</v>
      </c>
      <c r="T99" s="62">
        <v>154333</v>
      </c>
      <c r="U99" s="62">
        <v>3244</v>
      </c>
      <c r="V99" s="62">
        <v>7665</v>
      </c>
      <c r="W99" s="62">
        <v>105</v>
      </c>
      <c r="X99" s="62">
        <v>243082</v>
      </c>
      <c r="Y99" s="62"/>
      <c r="Z99" s="62"/>
      <c r="AA99" s="62"/>
      <c r="AB99" s="62">
        <v>4558</v>
      </c>
      <c r="AC99" s="62">
        <v>191</v>
      </c>
      <c r="AD99" s="64">
        <v>4649</v>
      </c>
      <c r="AE99" s="62">
        <v>3010</v>
      </c>
      <c r="AF99" s="62">
        <v>1716</v>
      </c>
      <c r="AG99" s="62"/>
      <c r="AH99" s="62">
        <v>9</v>
      </c>
      <c r="AI99" s="62">
        <v>338</v>
      </c>
      <c r="AJ99" s="62"/>
      <c r="AK99" s="62"/>
      <c r="AL99" s="64">
        <v>45436</v>
      </c>
      <c r="AM99" s="62">
        <v>45214</v>
      </c>
      <c r="AN99" s="62">
        <v>175343</v>
      </c>
      <c r="AO99" s="44">
        <v>2269</v>
      </c>
      <c r="AP99" s="63">
        <f t="shared" si="59"/>
        <v>876071</v>
      </c>
      <c r="AQ99" s="64">
        <v>2967330</v>
      </c>
      <c r="AR99" s="62">
        <v>3207434</v>
      </c>
      <c r="AS99" s="62">
        <v>5235589</v>
      </c>
      <c r="AT99" s="62">
        <v>335147</v>
      </c>
      <c r="AU99" s="62">
        <v>38207</v>
      </c>
      <c r="AV99" s="62">
        <v>2620</v>
      </c>
      <c r="AW99" s="62">
        <v>4109523</v>
      </c>
      <c r="AX99" s="62"/>
      <c r="AY99" s="62">
        <v>144464</v>
      </c>
      <c r="AZ99" s="44">
        <v>235</v>
      </c>
      <c r="BA99" s="64">
        <v>76009</v>
      </c>
      <c r="BB99" s="62">
        <v>278967</v>
      </c>
      <c r="BC99" s="62">
        <v>72637</v>
      </c>
      <c r="BD99" s="62"/>
      <c r="BE99" s="62">
        <v>1729</v>
      </c>
      <c r="BF99" s="62">
        <v>89866</v>
      </c>
      <c r="BG99" s="44"/>
      <c r="BH99" s="64">
        <v>24866</v>
      </c>
      <c r="BI99" s="62">
        <v>322780</v>
      </c>
      <c r="BJ99" s="62">
        <v>20944</v>
      </c>
      <c r="BK99" s="44">
        <v>3075</v>
      </c>
      <c r="BL99" s="63">
        <f t="shared" si="65"/>
        <v>16931422</v>
      </c>
      <c r="BM99" s="64">
        <v>1305337</v>
      </c>
      <c r="BN99" s="62">
        <v>2233959</v>
      </c>
      <c r="BO99" s="44">
        <v>1291603</v>
      </c>
      <c r="BP99" s="64">
        <v>2756</v>
      </c>
      <c r="BQ99" s="62">
        <v>678</v>
      </c>
      <c r="BR99" s="44">
        <v>195</v>
      </c>
      <c r="BS99" s="44">
        <v>37</v>
      </c>
      <c r="BT99" s="63">
        <f t="shared" si="63"/>
        <v>4834565</v>
      </c>
      <c r="BU99" s="46">
        <f t="shared" si="60"/>
        <v>22797583</v>
      </c>
      <c r="BV99" s="46">
        <f t="shared" si="61"/>
        <v>22642058</v>
      </c>
      <c r="BW99" s="24"/>
      <c r="BX99" s="24"/>
    </row>
    <row r="100" spans="1:76" ht="12.5" customHeight="1" x14ac:dyDescent="0.25">
      <c r="A100" s="7"/>
      <c r="B100" s="11"/>
      <c r="C100" s="11" t="s">
        <v>18</v>
      </c>
      <c r="D100" s="61">
        <v>3508</v>
      </c>
      <c r="E100" s="52">
        <v>4966</v>
      </c>
      <c r="F100" s="52">
        <v>124205</v>
      </c>
      <c r="G100" s="52">
        <v>880</v>
      </c>
      <c r="H100" s="52">
        <v>6223</v>
      </c>
      <c r="I100" s="52">
        <v>21</v>
      </c>
      <c r="J100" s="64">
        <v>50</v>
      </c>
      <c r="K100" s="62">
        <v>199</v>
      </c>
      <c r="L100" s="62">
        <v>5</v>
      </c>
      <c r="M100" s="62"/>
      <c r="N100" s="64">
        <v>4426</v>
      </c>
      <c r="O100" s="62">
        <v>4501</v>
      </c>
      <c r="P100" s="44"/>
      <c r="Q100" s="63">
        <f t="shared" si="64"/>
        <v>148984</v>
      </c>
      <c r="R100" s="64">
        <v>120603</v>
      </c>
      <c r="S100" s="62">
        <v>61470</v>
      </c>
      <c r="T100" s="62">
        <v>148325</v>
      </c>
      <c r="U100" s="62">
        <v>3248</v>
      </c>
      <c r="V100" s="62">
        <v>7530</v>
      </c>
      <c r="W100" s="62">
        <v>95</v>
      </c>
      <c r="X100" s="62">
        <v>244165</v>
      </c>
      <c r="Y100" s="62"/>
      <c r="Z100" s="62"/>
      <c r="AA100" s="62"/>
      <c r="AB100" s="62">
        <v>4428</v>
      </c>
      <c r="AC100" s="62">
        <v>322</v>
      </c>
      <c r="AD100" s="64">
        <v>4495</v>
      </c>
      <c r="AE100" s="62">
        <v>3309</v>
      </c>
      <c r="AF100" s="62">
        <v>1658</v>
      </c>
      <c r="AG100" s="62"/>
      <c r="AH100" s="62">
        <v>8</v>
      </c>
      <c r="AI100" s="62">
        <v>339</v>
      </c>
      <c r="AJ100" s="62"/>
      <c r="AK100" s="62"/>
      <c r="AL100" s="64">
        <v>44186</v>
      </c>
      <c r="AM100" s="62">
        <v>47810</v>
      </c>
      <c r="AN100" s="62">
        <v>179749</v>
      </c>
      <c r="AO100" s="44">
        <v>2279</v>
      </c>
      <c r="AP100" s="63">
        <f t="shared" si="59"/>
        <v>874019</v>
      </c>
      <c r="AQ100" s="64">
        <v>2930061</v>
      </c>
      <c r="AR100" s="62">
        <v>3216613</v>
      </c>
      <c r="AS100" s="62">
        <v>5210992</v>
      </c>
      <c r="AT100" s="62">
        <v>340342</v>
      </c>
      <c r="AU100" s="62">
        <v>38109</v>
      </c>
      <c r="AV100" s="62">
        <v>2618</v>
      </c>
      <c r="AW100" s="62">
        <v>4083045</v>
      </c>
      <c r="AX100" s="62"/>
      <c r="AY100" s="62">
        <v>149403</v>
      </c>
      <c r="AZ100" s="44">
        <v>292</v>
      </c>
      <c r="BA100" s="64">
        <v>74511</v>
      </c>
      <c r="BB100" s="62">
        <v>292810</v>
      </c>
      <c r="BC100" s="62">
        <v>72716</v>
      </c>
      <c r="BD100" s="62"/>
      <c r="BE100" s="62">
        <v>1663</v>
      </c>
      <c r="BF100" s="62">
        <v>88372</v>
      </c>
      <c r="BG100" s="44"/>
      <c r="BH100" s="64">
        <v>29501</v>
      </c>
      <c r="BI100" s="62">
        <v>282182</v>
      </c>
      <c r="BJ100" s="62">
        <v>20932</v>
      </c>
      <c r="BK100" s="44">
        <v>3136</v>
      </c>
      <c r="BL100" s="63">
        <f t="shared" si="65"/>
        <v>16837298</v>
      </c>
      <c r="BM100" s="64">
        <v>1347042</v>
      </c>
      <c r="BN100" s="62">
        <v>2328050</v>
      </c>
      <c r="BO100" s="44">
        <v>1344273</v>
      </c>
      <c r="BP100" s="64">
        <v>2831</v>
      </c>
      <c r="BQ100" s="62">
        <v>869</v>
      </c>
      <c r="BR100" s="44">
        <v>184</v>
      </c>
      <c r="BS100" s="44">
        <v>79</v>
      </c>
      <c r="BT100" s="63">
        <f t="shared" si="63"/>
        <v>5023328</v>
      </c>
      <c r="BU100" s="46">
        <f t="shared" si="60"/>
        <v>22883629</v>
      </c>
      <c r="BV100" s="46">
        <f t="shared" si="61"/>
        <v>22734645</v>
      </c>
      <c r="BW100" s="24"/>
      <c r="BX100" s="24"/>
    </row>
    <row r="101" spans="1:76" ht="12.5" customHeight="1" x14ac:dyDescent="0.25">
      <c r="A101" s="7"/>
      <c r="B101" s="11"/>
      <c r="C101" s="11" t="s">
        <v>19</v>
      </c>
      <c r="D101" s="61">
        <v>1339</v>
      </c>
      <c r="E101" s="52">
        <v>4767</v>
      </c>
      <c r="F101" s="52">
        <v>115087</v>
      </c>
      <c r="G101" s="52">
        <v>417</v>
      </c>
      <c r="H101" s="52">
        <v>5987</v>
      </c>
      <c r="I101" s="52">
        <v>17</v>
      </c>
      <c r="J101" s="64">
        <v>25</v>
      </c>
      <c r="K101" s="62">
        <v>193</v>
      </c>
      <c r="L101" s="62">
        <v>6</v>
      </c>
      <c r="M101" s="62"/>
      <c r="N101" s="64">
        <v>2205</v>
      </c>
      <c r="O101" s="62">
        <v>4242</v>
      </c>
      <c r="P101" s="44"/>
      <c r="Q101" s="63">
        <f t="shared" si="64"/>
        <v>134285</v>
      </c>
      <c r="R101" s="64">
        <v>116841</v>
      </c>
      <c r="S101" s="62">
        <v>61145</v>
      </c>
      <c r="T101" s="62">
        <v>142494</v>
      </c>
      <c r="U101" s="62">
        <v>3401</v>
      </c>
      <c r="V101" s="62">
        <v>7195</v>
      </c>
      <c r="W101" s="62">
        <v>109</v>
      </c>
      <c r="X101" s="62">
        <v>239248</v>
      </c>
      <c r="Y101" s="62"/>
      <c r="Z101" s="62"/>
      <c r="AA101" s="62"/>
      <c r="AB101" s="62">
        <v>4669</v>
      </c>
      <c r="AC101" s="62">
        <v>484</v>
      </c>
      <c r="AD101" s="64">
        <v>4112</v>
      </c>
      <c r="AE101" s="62">
        <v>3694</v>
      </c>
      <c r="AF101" s="62">
        <v>1601</v>
      </c>
      <c r="AG101" s="62"/>
      <c r="AH101" s="62">
        <v>7</v>
      </c>
      <c r="AI101" s="62">
        <v>345</v>
      </c>
      <c r="AJ101" s="62"/>
      <c r="AK101" s="62"/>
      <c r="AL101" s="64">
        <v>43014</v>
      </c>
      <c r="AM101" s="62">
        <v>43557</v>
      </c>
      <c r="AN101" s="62">
        <v>185439</v>
      </c>
      <c r="AO101" s="44">
        <v>3400</v>
      </c>
      <c r="AP101" s="63">
        <f t="shared" si="59"/>
        <v>860755</v>
      </c>
      <c r="AQ101" s="64">
        <v>2883485</v>
      </c>
      <c r="AR101" s="62">
        <v>3214464</v>
      </c>
      <c r="AS101" s="62">
        <v>5233117</v>
      </c>
      <c r="AT101" s="62">
        <v>343404</v>
      </c>
      <c r="AU101" s="62">
        <v>36549</v>
      </c>
      <c r="AV101" s="62">
        <v>2552</v>
      </c>
      <c r="AW101" s="62">
        <v>4106256</v>
      </c>
      <c r="AX101" s="62"/>
      <c r="AY101" s="62">
        <v>154592</v>
      </c>
      <c r="AZ101" s="44">
        <v>515</v>
      </c>
      <c r="BA101" s="64">
        <v>78063</v>
      </c>
      <c r="BB101" s="62">
        <v>314512</v>
      </c>
      <c r="BC101" s="62">
        <v>75571</v>
      </c>
      <c r="BD101" s="62"/>
      <c r="BE101" s="62">
        <v>1132</v>
      </c>
      <c r="BF101" s="62">
        <v>84286</v>
      </c>
      <c r="BG101" s="44"/>
      <c r="BH101" s="64">
        <v>33085</v>
      </c>
      <c r="BI101" s="62">
        <v>291271</v>
      </c>
      <c r="BJ101" s="62">
        <v>20919</v>
      </c>
      <c r="BK101" s="44">
        <v>6652</v>
      </c>
      <c r="BL101" s="63">
        <f t="shared" si="65"/>
        <v>16880425</v>
      </c>
      <c r="BM101" s="64">
        <v>1386701</v>
      </c>
      <c r="BN101" s="62">
        <v>2417640</v>
      </c>
      <c r="BO101" s="44">
        <v>1422191</v>
      </c>
      <c r="BP101" s="64">
        <v>2954</v>
      </c>
      <c r="BQ101" s="62">
        <v>843</v>
      </c>
      <c r="BR101" s="44">
        <v>435</v>
      </c>
      <c r="BS101" s="44">
        <v>71</v>
      </c>
      <c r="BT101" s="63">
        <f t="shared" si="63"/>
        <v>5230835</v>
      </c>
      <c r="BU101" s="46">
        <f t="shared" si="60"/>
        <v>23106300</v>
      </c>
      <c r="BV101" s="46">
        <f t="shared" si="61"/>
        <v>22972015</v>
      </c>
      <c r="BW101" s="24"/>
      <c r="BX101" s="24"/>
    </row>
    <row r="102" spans="1:76" ht="12.5" customHeight="1" thickBot="1" x14ac:dyDescent="0.3">
      <c r="A102" s="7"/>
      <c r="B102" s="15"/>
      <c r="C102" s="15" t="s">
        <v>20</v>
      </c>
      <c r="D102" s="53">
        <v>1151</v>
      </c>
      <c r="E102" s="50">
        <v>4663</v>
      </c>
      <c r="F102" s="50">
        <v>111715</v>
      </c>
      <c r="G102" s="50">
        <v>440</v>
      </c>
      <c r="H102" s="50">
        <v>5863</v>
      </c>
      <c r="I102" s="50">
        <v>18</v>
      </c>
      <c r="J102" s="56">
        <v>13</v>
      </c>
      <c r="K102" s="54">
        <v>160</v>
      </c>
      <c r="L102" s="54">
        <v>5</v>
      </c>
      <c r="M102" s="54"/>
      <c r="N102" s="56">
        <v>1713</v>
      </c>
      <c r="O102" s="54">
        <v>5044</v>
      </c>
      <c r="P102" s="42"/>
      <c r="Q102" s="55">
        <f t="shared" si="64"/>
        <v>130785</v>
      </c>
      <c r="R102" s="56">
        <v>109239</v>
      </c>
      <c r="S102" s="54">
        <v>59521</v>
      </c>
      <c r="T102" s="54">
        <v>137154</v>
      </c>
      <c r="U102" s="54">
        <v>3474</v>
      </c>
      <c r="V102" s="54">
        <v>7399</v>
      </c>
      <c r="W102" s="54">
        <v>108</v>
      </c>
      <c r="X102" s="54">
        <v>236766</v>
      </c>
      <c r="Y102" s="54"/>
      <c r="Z102" s="54"/>
      <c r="AA102" s="54"/>
      <c r="AB102" s="54">
        <v>4596</v>
      </c>
      <c r="AC102" s="54">
        <v>446</v>
      </c>
      <c r="AD102" s="56">
        <v>4006</v>
      </c>
      <c r="AE102" s="54">
        <v>3288</v>
      </c>
      <c r="AF102" s="54">
        <v>1492</v>
      </c>
      <c r="AG102" s="54"/>
      <c r="AH102" s="54">
        <v>9</v>
      </c>
      <c r="AI102" s="54">
        <v>339</v>
      </c>
      <c r="AJ102" s="54"/>
      <c r="AK102" s="54"/>
      <c r="AL102" s="56">
        <v>40917</v>
      </c>
      <c r="AM102" s="54">
        <v>52315</v>
      </c>
      <c r="AN102" s="54">
        <v>184297</v>
      </c>
      <c r="AO102" s="42">
        <v>2996</v>
      </c>
      <c r="AP102" s="55">
        <f t="shared" si="59"/>
        <v>848362</v>
      </c>
      <c r="AQ102" s="56">
        <v>2795298</v>
      </c>
      <c r="AR102" s="54">
        <v>3187190</v>
      </c>
      <c r="AS102" s="54">
        <v>5108320</v>
      </c>
      <c r="AT102" s="54">
        <v>344464</v>
      </c>
      <c r="AU102" s="54">
        <v>37521</v>
      </c>
      <c r="AV102" s="54">
        <v>2556</v>
      </c>
      <c r="AW102" s="54">
        <v>4038252</v>
      </c>
      <c r="AX102" s="54"/>
      <c r="AY102" s="54">
        <v>157019</v>
      </c>
      <c r="AZ102" s="42">
        <v>539</v>
      </c>
      <c r="BA102" s="56">
        <v>74156</v>
      </c>
      <c r="BB102" s="54">
        <v>315282</v>
      </c>
      <c r="BC102" s="54">
        <v>72053</v>
      </c>
      <c r="BD102" s="54"/>
      <c r="BE102" s="54">
        <v>1154</v>
      </c>
      <c r="BF102" s="54">
        <v>86076</v>
      </c>
      <c r="BG102" s="42"/>
      <c r="BH102" s="56">
        <v>34560</v>
      </c>
      <c r="BI102" s="54">
        <v>351892</v>
      </c>
      <c r="BJ102" s="54">
        <v>20104</v>
      </c>
      <c r="BK102" s="42">
        <v>6824</v>
      </c>
      <c r="BL102" s="55">
        <f t="shared" si="65"/>
        <v>16633260</v>
      </c>
      <c r="BM102" s="56">
        <v>1408175</v>
      </c>
      <c r="BN102" s="54">
        <v>2493617</v>
      </c>
      <c r="BO102" s="42">
        <v>1447659</v>
      </c>
      <c r="BP102" s="56">
        <v>3016</v>
      </c>
      <c r="BQ102" s="54">
        <v>876</v>
      </c>
      <c r="BR102" s="42">
        <v>221</v>
      </c>
      <c r="BS102" s="42">
        <v>55</v>
      </c>
      <c r="BT102" s="55">
        <f t="shared" si="63"/>
        <v>5353619</v>
      </c>
      <c r="BU102" s="43">
        <f t="shared" si="60"/>
        <v>22966026</v>
      </c>
      <c r="BV102" s="43">
        <f t="shared" si="61"/>
        <v>22835241</v>
      </c>
      <c r="BW102" s="140"/>
      <c r="BX102" s="140"/>
    </row>
    <row r="103" spans="1:76" ht="13" thickBot="1" x14ac:dyDescent="0.3">
      <c r="A103" s="7"/>
      <c r="C103" s="34"/>
      <c r="D103" s="36"/>
      <c r="E103" s="36"/>
      <c r="F103" s="36"/>
      <c r="G103" s="36"/>
      <c r="H103" s="36"/>
      <c r="I103" s="36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0"/>
    </row>
    <row r="104" spans="1:76" ht="13" thickBot="1" x14ac:dyDescent="0.3">
      <c r="A104" s="7"/>
      <c r="B104" s="110" t="str">
        <f>VAR</f>
        <v>VAR. SEP.23-SEP.24</v>
      </c>
      <c r="C104" s="89"/>
      <c r="D104" s="91">
        <f t="shared" ref="D104:L104" si="66">+D102/D90-1</f>
        <v>-0.82764300688828984</v>
      </c>
      <c r="E104" s="91">
        <f t="shared" si="66"/>
        <v>-0.39109428049098982</v>
      </c>
      <c r="F104" s="91">
        <f t="shared" si="66"/>
        <v>-0.27666806953931822</v>
      </c>
      <c r="G104" s="91">
        <f t="shared" si="66"/>
        <v>-0.74885844748858443</v>
      </c>
      <c r="H104" s="91">
        <f t="shared" si="66"/>
        <v>-0.2880388585306618</v>
      </c>
      <c r="I104" s="91">
        <f t="shared" si="66"/>
        <v>0.38461538461538458</v>
      </c>
      <c r="J104" s="91">
        <f t="shared" si="66"/>
        <v>-0.86315789473684212</v>
      </c>
      <c r="K104" s="91">
        <f t="shared" si="66"/>
        <v>-0.44055944055944052</v>
      </c>
      <c r="L104" s="91">
        <f t="shared" si="66"/>
        <v>-0.66666666666666674</v>
      </c>
      <c r="M104" s="91"/>
      <c r="N104" s="91">
        <f>+N102/N90-1</f>
        <v>-0.79091907726107658</v>
      </c>
      <c r="O104" s="91">
        <f>+O102/O90-1</f>
        <v>-0.23633610900832702</v>
      </c>
      <c r="P104" s="91"/>
      <c r="Q104" s="92">
        <f t="shared" ref="Q104:X104" si="67">+Q102/Q90-1</f>
        <v>-0.32576362933367697</v>
      </c>
      <c r="R104" s="91">
        <f t="shared" si="67"/>
        <v>-0.24835895248186934</v>
      </c>
      <c r="S104" s="91">
        <f t="shared" si="67"/>
        <v>-0.41446883023619574</v>
      </c>
      <c r="T104" s="91">
        <f t="shared" si="67"/>
        <v>-0.26108740625808124</v>
      </c>
      <c r="U104" s="91">
        <f t="shared" si="67"/>
        <v>-0.38643588837866483</v>
      </c>
      <c r="V104" s="91">
        <f t="shared" si="67"/>
        <v>-0.16818437324339519</v>
      </c>
      <c r="W104" s="91">
        <f t="shared" si="67"/>
        <v>-0.30769230769230771</v>
      </c>
      <c r="X104" s="91">
        <f t="shared" si="67"/>
        <v>-9.273586315511162E-2</v>
      </c>
      <c r="Y104" s="91"/>
      <c r="Z104" s="91"/>
      <c r="AA104" s="91"/>
      <c r="AB104" s="91">
        <f>+AB102/AB90-1</f>
        <v>0.34701055099648292</v>
      </c>
      <c r="AC104" s="91">
        <f>+AC102/AC90-1</f>
        <v>73.333333333333329</v>
      </c>
      <c r="AD104" s="91">
        <f>+AD102/AD90-1</f>
        <v>-0.25149476831091178</v>
      </c>
      <c r="AE104" s="91">
        <f>+AE102/AE90-1</f>
        <v>-0.469077991280478</v>
      </c>
      <c r="AF104" s="91">
        <f>+AF102/AF90-1</f>
        <v>-0.78426836321573168</v>
      </c>
      <c r="AG104" s="91"/>
      <c r="AH104" s="91">
        <f>+AH102/AH90-1</f>
        <v>-9.9999999999999978E-2</v>
      </c>
      <c r="AI104" s="91">
        <f>+AI102/AI90-1</f>
        <v>-0.18509615384615385</v>
      </c>
      <c r="AJ104" s="91"/>
      <c r="AK104" s="91"/>
      <c r="AL104" s="91">
        <f t="shared" ref="AL104:AW104" si="68">+AL102/AL90-1</f>
        <v>-0.36595230347264185</v>
      </c>
      <c r="AM104" s="91">
        <f t="shared" si="68"/>
        <v>-0.25024363678055495</v>
      </c>
      <c r="AN104" s="91">
        <f t="shared" si="68"/>
        <v>0.24930178958785243</v>
      </c>
      <c r="AO104" s="91">
        <f t="shared" si="68"/>
        <v>0.51773049645390068</v>
      </c>
      <c r="AP104" s="92">
        <f t="shared" si="68"/>
        <v>-0.1636735736022894</v>
      </c>
      <c r="AQ104" s="91">
        <f t="shared" si="68"/>
        <v>-0.1794680466963533</v>
      </c>
      <c r="AR104" s="91">
        <f t="shared" si="68"/>
        <v>1.3824342421263847E-2</v>
      </c>
      <c r="AS104" s="91">
        <f t="shared" si="68"/>
        <v>-0.12751296137676249</v>
      </c>
      <c r="AT104" s="91">
        <f t="shared" si="68"/>
        <v>0.20653312270796054</v>
      </c>
      <c r="AU104" s="91">
        <f t="shared" si="68"/>
        <v>-0.15310130010834233</v>
      </c>
      <c r="AV104" s="91">
        <f t="shared" si="68"/>
        <v>-0.18960050729232725</v>
      </c>
      <c r="AW104" s="91">
        <f t="shared" si="68"/>
        <v>-0.11651978649029082</v>
      </c>
      <c r="AX104" s="91"/>
      <c r="AY104" s="91">
        <f>+AY102/AY90-1</f>
        <v>0.36468246725592968</v>
      </c>
      <c r="AZ104" s="91">
        <f>+AZ102/AZ90-1</f>
        <v>52.9</v>
      </c>
      <c r="BA104" s="91">
        <f>+BA102/BA90-1</f>
        <v>-0.26517831485279986</v>
      </c>
      <c r="BB104" s="91">
        <f>+BB102/BB90-1</f>
        <v>0.22524784218932781</v>
      </c>
      <c r="BC104" s="91">
        <f>+BC102/BC90-1</f>
        <v>-0.31567750330037703</v>
      </c>
      <c r="BD104" s="91"/>
      <c r="BE104" s="91">
        <f>+BE102/BE90-1</f>
        <v>-0.32276995305164324</v>
      </c>
      <c r="BF104" s="91">
        <f>+BF102/BF90-1</f>
        <v>-0.15948793563065744</v>
      </c>
      <c r="BG104" s="91"/>
      <c r="BH104" s="91">
        <f t="shared" ref="BH104:BV104" si="69">+BH102/BH90-1</f>
        <v>0.55067976847489564</v>
      </c>
      <c r="BI104" s="91">
        <f t="shared" si="69"/>
        <v>-7.757096573173583E-3</v>
      </c>
      <c r="BJ104" s="91">
        <f t="shared" si="69"/>
        <v>-0.1761668647297463</v>
      </c>
      <c r="BK104" s="91">
        <f t="shared" si="69"/>
        <v>2.0752591257323116</v>
      </c>
      <c r="BL104" s="92">
        <f t="shared" si="69"/>
        <v>-9.5791492440412074E-2</v>
      </c>
      <c r="BM104" s="91">
        <f t="shared" si="69"/>
        <v>0.51148499973165884</v>
      </c>
      <c r="BN104" s="91">
        <f t="shared" si="69"/>
        <v>0.89634437549431167</v>
      </c>
      <c r="BO104" s="91">
        <f t="shared" si="69"/>
        <v>0.61695409359991071</v>
      </c>
      <c r="BP104" s="91">
        <f t="shared" si="69"/>
        <v>0.66262403528114655</v>
      </c>
      <c r="BQ104" s="91">
        <f t="shared" si="69"/>
        <v>11</v>
      </c>
      <c r="BR104" s="91">
        <f t="shared" si="69"/>
        <v>6.25E-2</v>
      </c>
      <c r="BS104" s="91">
        <f t="shared" si="69"/>
        <v>0.66666666666666674</v>
      </c>
      <c r="BT104" s="92">
        <f t="shared" si="69"/>
        <v>0.70278444471727131</v>
      </c>
      <c r="BU104" s="91">
        <f t="shared" si="69"/>
        <v>9.5939450808066873E-3</v>
      </c>
      <c r="BV104" s="92">
        <f t="shared" si="69"/>
        <v>1.2478202130815186E-2</v>
      </c>
      <c r="BW104" s="20"/>
    </row>
    <row r="105" spans="1:76" ht="12.5" x14ac:dyDescent="0.25">
      <c r="A105" s="7"/>
      <c r="C105" s="34"/>
      <c r="D105" s="36"/>
      <c r="E105" s="36"/>
      <c r="F105" s="36"/>
      <c r="G105" s="36"/>
      <c r="H105" s="36"/>
      <c r="I105" s="36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0"/>
    </row>
    <row r="106" spans="1:76" ht="12.5" x14ac:dyDescent="0.25">
      <c r="A106" s="7"/>
      <c r="B106" s="6" t="s">
        <v>1</v>
      </c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W106" s="20"/>
    </row>
    <row r="107" spans="1:76" ht="14.5" x14ac:dyDescent="0.35"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Q107" s="37"/>
      <c r="BA107" s="37"/>
      <c r="BU107" s="20"/>
      <c r="BV107" s="20"/>
      <c r="BW107" s="20"/>
    </row>
    <row r="108" spans="1:76" ht="12.5" x14ac:dyDescent="0.25">
      <c r="D108" s="21"/>
      <c r="E108" s="21"/>
      <c r="F108" s="21"/>
      <c r="G108" s="21"/>
      <c r="H108" s="21"/>
      <c r="I108" s="21"/>
      <c r="AQ108" s="37"/>
      <c r="BA108" s="37"/>
      <c r="BU108" s="20"/>
      <c r="BV108" s="20"/>
      <c r="BW108" s="20"/>
    </row>
    <row r="109" spans="1:76" ht="12.5" x14ac:dyDescent="0.25">
      <c r="D109" s="21"/>
      <c r="E109" s="21"/>
      <c r="F109" s="21"/>
      <c r="G109" s="21"/>
      <c r="H109" s="21"/>
      <c r="I109" s="21"/>
      <c r="AQ109" s="37"/>
      <c r="BA109" s="37"/>
      <c r="BU109" s="20"/>
      <c r="BV109" s="20"/>
      <c r="BW109" s="20"/>
    </row>
    <row r="110" spans="1:76" ht="12.5" x14ac:dyDescent="0.25">
      <c r="D110" s="21"/>
      <c r="E110" s="21"/>
      <c r="F110" s="21"/>
      <c r="G110" s="21"/>
      <c r="H110" s="21"/>
      <c r="I110" s="21"/>
      <c r="AQ110" s="37"/>
      <c r="BA110" s="37"/>
      <c r="BU110" s="20"/>
      <c r="BV110" s="20"/>
      <c r="BW110" s="20"/>
    </row>
    <row r="111" spans="1:76" ht="12.5" x14ac:dyDescent="0.25">
      <c r="D111" s="21"/>
      <c r="E111" s="21"/>
      <c r="F111" s="21"/>
      <c r="G111" s="21"/>
      <c r="H111" s="21"/>
      <c r="I111" s="21"/>
      <c r="AQ111" s="37"/>
      <c r="BA111" s="37"/>
      <c r="BU111" s="20"/>
      <c r="BV111" s="20"/>
      <c r="BW111" s="20"/>
    </row>
    <row r="112" spans="1:76" ht="12.5" x14ac:dyDescent="0.25">
      <c r="D112" s="21"/>
      <c r="E112" s="21"/>
      <c r="F112" s="21"/>
      <c r="G112" s="21"/>
      <c r="H112" s="21"/>
      <c r="I112" s="21"/>
      <c r="AQ112" s="37"/>
      <c r="BA112" s="37"/>
      <c r="BU112" s="20"/>
      <c r="BV112" s="20"/>
      <c r="BW112" s="20"/>
    </row>
    <row r="113" spans="4:75" ht="12.5" x14ac:dyDescent="0.25">
      <c r="D113" s="21"/>
      <c r="E113" s="21"/>
      <c r="F113" s="21"/>
      <c r="G113" s="21"/>
      <c r="H113" s="21"/>
      <c r="I113" s="21"/>
      <c r="BU113" s="20"/>
      <c r="BV113" s="20"/>
      <c r="BW113" s="20"/>
    </row>
    <row r="114" spans="4:75" ht="12.5" x14ac:dyDescent="0.25">
      <c r="D114" s="21"/>
      <c r="E114" s="21"/>
      <c r="F114" s="21"/>
      <c r="G114" s="21"/>
      <c r="H114" s="21"/>
      <c r="I114" s="21"/>
      <c r="BU114" s="20"/>
      <c r="BV114" s="20"/>
      <c r="BW114" s="20"/>
    </row>
    <row r="115" spans="4:75" ht="12.5" x14ac:dyDescent="0.25">
      <c r="D115" s="21"/>
      <c r="E115" s="21"/>
      <c r="F115" s="21"/>
      <c r="G115" s="21"/>
      <c r="H115" s="21"/>
      <c r="I115" s="21"/>
      <c r="BU115" s="20"/>
      <c r="BV115" s="20"/>
      <c r="BW115" s="20"/>
    </row>
    <row r="116" spans="4:75" ht="12.5" x14ac:dyDescent="0.25"/>
    <row r="117" spans="4:75" ht="12.5" x14ac:dyDescent="0.25"/>
    <row r="118" spans="4:75" ht="12.5" x14ac:dyDescent="0.25"/>
    <row r="119" spans="4:75" ht="12.5" x14ac:dyDescent="0.25"/>
    <row r="120" spans="4:75" ht="12.5" x14ac:dyDescent="0.25"/>
    <row r="121" spans="4:75" ht="12.5" x14ac:dyDescent="0.25"/>
    <row r="122" spans="4:75" ht="12.5" x14ac:dyDescent="0.25"/>
    <row r="123" spans="4:75" ht="12.5" x14ac:dyDescent="0.25"/>
    <row r="124" spans="4:75" ht="12.5" x14ac:dyDescent="0.25"/>
    <row r="125" spans="4:75" ht="12.5" x14ac:dyDescent="0.25"/>
    <row r="126" spans="4:75" ht="12.5" x14ac:dyDescent="0.25"/>
    <row r="127" spans="4:75" ht="12.5" x14ac:dyDescent="0.25"/>
    <row r="128" spans="4:75" ht="12.5" x14ac:dyDescent="0.25"/>
    <row r="129" ht="12.5" x14ac:dyDescent="0.25"/>
    <row r="130" ht="12.5" x14ac:dyDescent="0.25"/>
    <row r="131" ht="12.5" x14ac:dyDescent="0.25"/>
    <row r="132" ht="12.5" x14ac:dyDescent="0.25"/>
    <row r="133" ht="12.5" x14ac:dyDescent="0.25"/>
    <row r="134" ht="12.5" hidden="1" x14ac:dyDescent="0.25"/>
    <row r="135" ht="12.5" hidden="1" x14ac:dyDescent="0.25"/>
    <row r="136" ht="12.5" hidden="1" x14ac:dyDescent="0.25"/>
    <row r="137" ht="12.5" hidden="1" x14ac:dyDescent="0.25"/>
    <row r="138" ht="12.5" hidden="1" x14ac:dyDescent="0.25"/>
    <row r="139" ht="12.5" hidden="1" x14ac:dyDescent="0.25"/>
    <row r="140" ht="12.5" hidden="1" x14ac:dyDescent="0.25"/>
    <row r="141" ht="12.5" hidden="1" x14ac:dyDescent="0.25"/>
    <row r="142" ht="12.5" hidden="1" x14ac:dyDescent="0.25"/>
    <row r="143" ht="12.5" hidden="1" x14ac:dyDescent="0.25"/>
    <row r="144" ht="12.5" hidden="1" x14ac:dyDescent="0.25"/>
    <row r="145" ht="12.5" hidden="1" x14ac:dyDescent="0.25"/>
    <row r="146" ht="12.5" hidden="1" x14ac:dyDescent="0.25"/>
    <row r="147" ht="12.5" hidden="1" x14ac:dyDescent="0.25"/>
    <row r="148" ht="12.5" hidden="1" x14ac:dyDescent="0.25"/>
    <row r="149" ht="12.5" hidden="1" x14ac:dyDescent="0.25"/>
    <row r="150" ht="12.5" hidden="1" x14ac:dyDescent="0.25"/>
    <row r="151" ht="12.5" hidden="1" x14ac:dyDescent="0.25"/>
    <row r="152" ht="12.5" hidden="1" x14ac:dyDescent="0.25"/>
    <row r="153" ht="12.5" hidden="1" x14ac:dyDescent="0.25"/>
    <row r="154" ht="12.5" hidden="1" x14ac:dyDescent="0.25"/>
    <row r="155" ht="12.5" hidden="1" x14ac:dyDescent="0.25"/>
    <row r="156" ht="12.5" hidden="1" x14ac:dyDescent="0.25"/>
    <row r="157" ht="12.5" hidden="1" x14ac:dyDescent="0.25"/>
    <row r="158" ht="12.5" hidden="1" x14ac:dyDescent="0.25"/>
    <row r="159" ht="12.5" hidden="1" x14ac:dyDescent="0.25"/>
    <row r="160" ht="12.5" hidden="1" x14ac:dyDescent="0.25"/>
    <row r="161" ht="12.5" hidden="1" x14ac:dyDescent="0.25"/>
    <row r="162" ht="12.5" hidden="1" x14ac:dyDescent="0.25"/>
    <row r="163" ht="12.5" hidden="1" x14ac:dyDescent="0.25"/>
    <row r="164" ht="12.5" hidden="1" x14ac:dyDescent="0.25"/>
    <row r="165" ht="12.5" hidden="1" x14ac:dyDescent="0.25"/>
    <row r="166" ht="12.5" hidden="1" x14ac:dyDescent="0.25"/>
    <row r="167" ht="12.5" hidden="1" x14ac:dyDescent="0.25"/>
    <row r="168" ht="12.5" hidden="1" x14ac:dyDescent="0.25"/>
    <row r="169" ht="12.5" hidden="1" x14ac:dyDescent="0.25"/>
    <row r="170" ht="12.5" hidden="1" x14ac:dyDescent="0.25"/>
    <row r="171" ht="12.5" hidden="1" x14ac:dyDescent="0.25"/>
    <row r="172" ht="12.5" hidden="1" x14ac:dyDescent="0.25"/>
    <row r="173" ht="12.5" hidden="1" x14ac:dyDescent="0.25"/>
    <row r="174" ht="12.5" hidden="1" x14ac:dyDescent="0.25"/>
    <row r="175" ht="12.5" hidden="1" x14ac:dyDescent="0.25"/>
    <row r="176" ht="12.5" hidden="1" x14ac:dyDescent="0.25"/>
    <row r="177" ht="12.75" hidden="1" customHeight="1" x14ac:dyDescent="0.25"/>
    <row r="178" ht="12.75" hidden="1" customHeight="1" x14ac:dyDescent="0.25"/>
    <row r="179" ht="12.75" hidden="1" customHeight="1" x14ac:dyDescent="0.25"/>
    <row r="180" ht="12.75" hidden="1" customHeight="1" x14ac:dyDescent="0.25"/>
    <row r="181" ht="12.75" hidden="1" customHeight="1" x14ac:dyDescent="0.25"/>
    <row r="182" ht="12.75" hidden="1" customHeight="1" x14ac:dyDescent="0.25"/>
    <row r="183" ht="12.75" hidden="1" customHeight="1" x14ac:dyDescent="0.25"/>
    <row r="184" ht="12.75" hidden="1" customHeight="1" x14ac:dyDescent="0.25"/>
    <row r="185" ht="12.75" hidden="1" customHeight="1" x14ac:dyDescent="0.25"/>
    <row r="186" ht="12.75" hidden="1" customHeight="1" x14ac:dyDescent="0.25"/>
    <row r="187" ht="12.75" hidden="1" customHeight="1" x14ac:dyDescent="0.25"/>
    <row r="188" ht="12.75" hidden="1" customHeight="1" x14ac:dyDescent="0.25"/>
    <row r="189" ht="12.75" hidden="1" customHeight="1" x14ac:dyDescent="0.25"/>
    <row r="190" ht="12.75" hidden="1" customHeight="1" x14ac:dyDescent="0.25"/>
    <row r="191" ht="12.75" hidden="1" customHeight="1" x14ac:dyDescent="0.25"/>
    <row r="192" ht="12.75" hidden="1" customHeight="1" x14ac:dyDescent="0.25"/>
    <row r="193" ht="12.75" hidden="1" customHeight="1" x14ac:dyDescent="0.25"/>
    <row r="194" ht="12.75" hidden="1" customHeight="1" x14ac:dyDescent="0.25"/>
    <row r="195" ht="12.75" hidden="1" customHeight="1" x14ac:dyDescent="0.25"/>
    <row r="196" ht="12.75" hidden="1" customHeight="1" x14ac:dyDescent="0.25"/>
    <row r="197" ht="12.75" hidden="1" customHeight="1" x14ac:dyDescent="0.25"/>
    <row r="198" ht="12.75" hidden="1" customHeight="1" x14ac:dyDescent="0.25"/>
    <row r="199" ht="12.75" hidden="1" customHeight="1" x14ac:dyDescent="0.25"/>
    <row r="200" ht="12.75" hidden="1" customHeight="1" x14ac:dyDescent="0.25"/>
    <row r="201" ht="12.75" hidden="1" customHeight="1" x14ac:dyDescent="0.25"/>
    <row r="202" ht="12.75" hidden="1" customHeight="1" x14ac:dyDescent="0.25"/>
    <row r="203" ht="12.75" hidden="1" customHeight="1" x14ac:dyDescent="0.25"/>
    <row r="204" ht="12.75" hidden="1" customHeight="1" x14ac:dyDescent="0.25"/>
    <row r="205" ht="12.75" hidden="1" customHeight="1" x14ac:dyDescent="0.25"/>
    <row r="206" ht="12.75" hidden="1" customHeight="1" x14ac:dyDescent="0.25"/>
    <row r="207" ht="12.75" hidden="1" customHeight="1" x14ac:dyDescent="0.25"/>
    <row r="208" ht="12.75" hidden="1" customHeight="1" x14ac:dyDescent="0.25"/>
    <row r="209" ht="12.75" hidden="1" customHeight="1" x14ac:dyDescent="0.25"/>
    <row r="210" ht="12.75" hidden="1" customHeight="1" x14ac:dyDescent="0.25"/>
    <row r="211" ht="12.75" hidden="1" customHeight="1" x14ac:dyDescent="0.25"/>
    <row r="212" ht="12.75" hidden="1" customHeight="1" x14ac:dyDescent="0.25"/>
    <row r="213" ht="12.75" hidden="1" customHeight="1" x14ac:dyDescent="0.25"/>
    <row r="214" ht="12.75" hidden="1" customHeight="1" x14ac:dyDescent="0.25"/>
    <row r="215" ht="12.75" hidden="1" customHeight="1" x14ac:dyDescent="0.25"/>
    <row r="216" ht="12.75" hidden="1" customHeight="1" x14ac:dyDescent="0.25"/>
    <row r="217" ht="12.75" hidden="1" customHeight="1" x14ac:dyDescent="0.25"/>
    <row r="218" ht="12.75" hidden="1" customHeight="1" x14ac:dyDescent="0.25"/>
    <row r="219" ht="12.75" hidden="1" customHeight="1" x14ac:dyDescent="0.25"/>
    <row r="220" ht="12.75" hidden="1" customHeight="1" x14ac:dyDescent="0.25"/>
    <row r="221" ht="12.75" hidden="1" customHeight="1" x14ac:dyDescent="0.25"/>
    <row r="222" ht="12.75" hidden="1" customHeight="1" x14ac:dyDescent="0.25"/>
    <row r="223" ht="12.75" hidden="1" customHeight="1" x14ac:dyDescent="0.25"/>
    <row r="224" ht="12.75" hidden="1" customHeight="1" x14ac:dyDescent="0.25"/>
    <row r="225" ht="12.75" hidden="1" customHeight="1" x14ac:dyDescent="0.25"/>
    <row r="226" ht="12.75" hidden="1" customHeight="1" x14ac:dyDescent="0.25"/>
    <row r="227" ht="12.75" hidden="1" customHeight="1" x14ac:dyDescent="0.25"/>
  </sheetData>
  <mergeCells count="24">
    <mergeCell ref="BU7:BU9"/>
    <mergeCell ref="BV7:BV9"/>
    <mergeCell ref="BA8:BG8"/>
    <mergeCell ref="BT8:BT9"/>
    <mergeCell ref="BM8:BO8"/>
    <mergeCell ref="BM7:BT7"/>
    <mergeCell ref="BP8:BR8"/>
    <mergeCell ref="BH8:BK8"/>
    <mergeCell ref="B7:C7"/>
    <mergeCell ref="D7:Q7"/>
    <mergeCell ref="R7:AP7"/>
    <mergeCell ref="AQ7:BL7"/>
    <mergeCell ref="Q8:Q9"/>
    <mergeCell ref="AP8:AP9"/>
    <mergeCell ref="B8:B9"/>
    <mergeCell ref="C8:C9"/>
    <mergeCell ref="D8:H8"/>
    <mergeCell ref="J8:K8"/>
    <mergeCell ref="N8:P8"/>
    <mergeCell ref="R8:AA8"/>
    <mergeCell ref="AD8:AK8"/>
    <mergeCell ref="BL8:BL9"/>
    <mergeCell ref="AL8:AO8"/>
    <mergeCell ref="AQ8:AZ8"/>
  </mergeCells>
  <phoneticPr fontId="26" type="noConversion"/>
  <hyperlinks>
    <hyperlink ref="B6" location="ÍNDICE!A1" display="&lt;&lt; VOLVER" xr:uid="{00000000-0004-0000-0500-000000000000}"/>
    <hyperlink ref="B106" location="ÍNDICE!A1" display="&lt;&lt; VOLVER" xr:uid="{00000000-0004-0000-05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72" max="1048575" man="1"/>
  </colBreaks>
  <ignoredErrors>
    <ignoredError sqref="Q96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30"/>
  <sheetViews>
    <sheetView showGridLines="0" topLeftCell="B7" zoomScaleNormal="100" zoomScaleSheetLayoutView="100" workbookViewId="0">
      <pane xSplit="2" ySplit="2" topLeftCell="D144" activePane="bottomRight" state="frozen"/>
      <selection activeCell="B7" sqref="B7"/>
      <selection pane="topRight" activeCell="D7" sqref="D7"/>
      <selection pane="bottomLeft" activeCell="B9" sqref="B9"/>
      <selection pane="bottomRight" activeCell="E150" sqref="E150"/>
    </sheetView>
  </sheetViews>
  <sheetFormatPr baseColWidth="10" defaultColWidth="0" defaultRowHeight="0" customHeight="1" zeroHeight="1" x14ac:dyDescent="0.25"/>
  <cols>
    <col min="1" max="1" width="20.1796875" style="1" customWidth="1"/>
    <col min="2" max="2" width="22.81640625" style="1" customWidth="1"/>
    <col min="3" max="3" width="13.81640625" style="1" customWidth="1"/>
    <col min="4" max="7" width="15" style="1" customWidth="1"/>
    <col min="8" max="9" width="17.453125" style="1" customWidth="1"/>
    <col min="10" max="13" width="15" style="1" customWidth="1"/>
    <col min="14" max="15" width="17.453125" style="1" customWidth="1"/>
    <col min="16" max="17" width="19.1796875" style="1" customWidth="1"/>
    <col min="18" max="20" width="15" style="1" customWidth="1"/>
    <col min="21" max="23" width="15" style="1" hidden="1" customWidth="1"/>
    <col min="24" max="16384" width="15" style="1" hidden="1"/>
  </cols>
  <sheetData>
    <row r="1" spans="1:24" ht="33.75" customHeight="1" x14ac:dyDescent="0.25"/>
    <row r="2" spans="1:24" ht="14" x14ac:dyDescent="0.3">
      <c r="B2" s="2" t="s">
        <v>76</v>
      </c>
    </row>
    <row r="3" spans="1:24" ht="14" x14ac:dyDescent="0.3">
      <c r="B3" s="2" t="s">
        <v>77</v>
      </c>
    </row>
    <row r="4" spans="1:24" s="3" customFormat="1" ht="12.75" customHeight="1" x14ac:dyDescent="0.25">
      <c r="B4" s="4"/>
      <c r="D4" s="5"/>
      <c r="E4" s="5"/>
      <c r="F4" s="5"/>
      <c r="G4" s="5"/>
      <c r="H4" s="5"/>
      <c r="I4" s="5"/>
    </row>
    <row r="5" spans="1:24" s="3" customFormat="1" ht="16.5" customHeight="1" x14ac:dyDescent="0.25"/>
    <row r="6" spans="1:24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4" ht="36.75" customHeight="1" thickBot="1" x14ac:dyDescent="0.3">
      <c r="A7" s="7"/>
      <c r="B7" s="165" t="s">
        <v>4</v>
      </c>
      <c r="C7" s="165" t="s">
        <v>5</v>
      </c>
      <c r="D7" s="147" t="s">
        <v>59</v>
      </c>
      <c r="E7" s="148"/>
      <c r="F7" s="148"/>
      <c r="G7" s="148"/>
      <c r="H7" s="148"/>
      <c r="I7" s="149"/>
      <c r="J7" s="147" t="s">
        <v>60</v>
      </c>
      <c r="K7" s="148"/>
      <c r="L7" s="148"/>
      <c r="M7" s="148"/>
      <c r="N7" s="148"/>
      <c r="O7" s="149"/>
      <c r="P7" s="168" t="s">
        <v>69</v>
      </c>
      <c r="Q7" s="168" t="s">
        <v>68</v>
      </c>
      <c r="R7" s="3"/>
      <c r="S7" s="3"/>
      <c r="T7" s="3"/>
      <c r="U7" s="3"/>
      <c r="W7" s="12"/>
      <c r="X7" s="12"/>
    </row>
    <row r="8" spans="1:24" ht="35" thickBot="1" x14ac:dyDescent="0.3">
      <c r="A8" s="7"/>
      <c r="B8" s="174"/>
      <c r="C8" s="174"/>
      <c r="D8" s="97" t="s">
        <v>78</v>
      </c>
      <c r="E8" s="109" t="s">
        <v>79</v>
      </c>
      <c r="F8" s="109" t="s">
        <v>80</v>
      </c>
      <c r="G8" s="109" t="s">
        <v>81</v>
      </c>
      <c r="H8" s="88" t="s">
        <v>82</v>
      </c>
      <c r="I8" s="88" t="s">
        <v>83</v>
      </c>
      <c r="J8" s="97" t="s">
        <v>78</v>
      </c>
      <c r="K8" s="109" t="s">
        <v>79</v>
      </c>
      <c r="L8" s="109" t="s">
        <v>80</v>
      </c>
      <c r="M8" s="109" t="s">
        <v>81</v>
      </c>
      <c r="N8" s="88" t="s">
        <v>84</v>
      </c>
      <c r="O8" s="88" t="s">
        <v>85</v>
      </c>
      <c r="P8" s="173"/>
      <c r="Q8" s="173"/>
      <c r="R8" s="3"/>
      <c r="S8" s="3"/>
      <c r="T8" s="3"/>
      <c r="U8" s="3"/>
      <c r="W8" s="12"/>
      <c r="X8" s="12"/>
    </row>
    <row r="9" spans="1:24" ht="12.5" x14ac:dyDescent="0.25">
      <c r="A9" s="7"/>
      <c r="B9" s="8">
        <v>2014</v>
      </c>
      <c r="C9" s="8" t="s">
        <v>12</v>
      </c>
      <c r="D9" s="57">
        <v>1211748</v>
      </c>
      <c r="E9" s="51">
        <v>3956707</v>
      </c>
      <c r="F9" s="51">
        <v>6485</v>
      </c>
      <c r="G9" s="51"/>
      <c r="H9" s="125">
        <f>SUM(E9:G9)</f>
        <v>3963192</v>
      </c>
      <c r="I9" s="126">
        <f>SUM(D9:G9)</f>
        <v>5174940</v>
      </c>
      <c r="J9" s="58">
        <v>2132509</v>
      </c>
      <c r="K9" s="58">
        <v>2679529</v>
      </c>
      <c r="L9" s="58"/>
      <c r="M9" s="58"/>
      <c r="N9" s="118">
        <f>SUM(K9:M9)</f>
        <v>2679529</v>
      </c>
      <c r="O9" s="118">
        <f>SUM(J9:M9)</f>
        <v>4812038</v>
      </c>
      <c r="P9" s="49">
        <f>+H9+N9</f>
        <v>6642721</v>
      </c>
      <c r="Q9" s="49">
        <f>+I9+O9</f>
        <v>9986978</v>
      </c>
      <c r="R9" s="12"/>
      <c r="S9" s="24"/>
      <c r="T9" s="3"/>
      <c r="U9" s="3"/>
      <c r="W9" s="12"/>
      <c r="X9" s="12"/>
    </row>
    <row r="10" spans="1:24" ht="12.5" x14ac:dyDescent="0.25">
      <c r="A10" s="7"/>
      <c r="B10" s="10"/>
      <c r="C10" s="11" t="s">
        <v>13</v>
      </c>
      <c r="D10" s="61">
        <v>1178319</v>
      </c>
      <c r="E10" s="52">
        <v>4016772</v>
      </c>
      <c r="F10" s="52">
        <v>8170</v>
      </c>
      <c r="G10" s="52"/>
      <c r="H10" s="127">
        <f t="shared" ref="H10:H73" si="0">SUM(E10:G10)</f>
        <v>4024942</v>
      </c>
      <c r="I10" s="128">
        <f t="shared" ref="I10:I73" si="1">SUM(D10:G10)</f>
        <v>5203261</v>
      </c>
      <c r="J10" s="62">
        <v>2032471</v>
      </c>
      <c r="K10" s="62">
        <v>2658237</v>
      </c>
      <c r="L10" s="62"/>
      <c r="M10" s="62"/>
      <c r="N10" s="113">
        <f t="shared" ref="N10:N73" si="2">SUM(K10:M10)</f>
        <v>2658237</v>
      </c>
      <c r="O10" s="113">
        <f t="shared" ref="O10:O73" si="3">SUM(J10:M10)</f>
        <v>4690708</v>
      </c>
      <c r="P10" s="46">
        <f t="shared" ref="P10:P73" si="4">+H10+N10</f>
        <v>6683179</v>
      </c>
      <c r="Q10" s="46">
        <f t="shared" ref="Q10:Q73" si="5">+I10+O10</f>
        <v>9893969</v>
      </c>
      <c r="R10" s="12"/>
      <c r="S10" s="24"/>
      <c r="T10" s="3"/>
      <c r="U10" s="3"/>
      <c r="W10" s="12"/>
      <c r="X10" s="12"/>
    </row>
    <row r="11" spans="1:24" ht="12.5" x14ac:dyDescent="0.25">
      <c r="A11" s="7"/>
      <c r="B11" s="10"/>
      <c r="C11" s="11" t="s">
        <v>14</v>
      </c>
      <c r="D11" s="61">
        <v>1147836</v>
      </c>
      <c r="E11" s="52">
        <v>4182118</v>
      </c>
      <c r="F11" s="52">
        <v>9829</v>
      </c>
      <c r="G11" s="52"/>
      <c r="H11" s="127">
        <f t="shared" si="0"/>
        <v>4191947</v>
      </c>
      <c r="I11" s="128">
        <f t="shared" si="1"/>
        <v>5339783</v>
      </c>
      <c r="J11" s="62">
        <v>2002989</v>
      </c>
      <c r="K11" s="62">
        <v>2829535</v>
      </c>
      <c r="L11" s="62"/>
      <c r="M11" s="62"/>
      <c r="N11" s="113">
        <f t="shared" si="2"/>
        <v>2829535</v>
      </c>
      <c r="O11" s="113">
        <f t="shared" si="3"/>
        <v>4832524</v>
      </c>
      <c r="P11" s="46">
        <f t="shared" si="4"/>
        <v>7021482</v>
      </c>
      <c r="Q11" s="46">
        <f t="shared" si="5"/>
        <v>10172307</v>
      </c>
      <c r="R11" s="12"/>
      <c r="S11" s="24"/>
      <c r="T11" s="3"/>
      <c r="U11" s="3"/>
      <c r="W11" s="12"/>
      <c r="X11" s="12"/>
    </row>
    <row r="12" spans="1:24" ht="12.5" x14ac:dyDescent="0.25">
      <c r="A12" s="7"/>
      <c r="B12" s="11"/>
      <c r="C12" s="11" t="s">
        <v>15</v>
      </c>
      <c r="D12" s="61">
        <v>1041972</v>
      </c>
      <c r="E12" s="52">
        <v>4333556</v>
      </c>
      <c r="F12" s="52">
        <v>29511</v>
      </c>
      <c r="G12" s="52"/>
      <c r="H12" s="127">
        <f t="shared" si="0"/>
        <v>4363067</v>
      </c>
      <c r="I12" s="128">
        <f t="shared" si="1"/>
        <v>5405039</v>
      </c>
      <c r="J12" s="62">
        <v>1811300</v>
      </c>
      <c r="K12" s="62">
        <v>2845449</v>
      </c>
      <c r="L12" s="62">
        <v>25</v>
      </c>
      <c r="M12" s="62"/>
      <c r="N12" s="113">
        <f t="shared" si="2"/>
        <v>2845474</v>
      </c>
      <c r="O12" s="113">
        <f t="shared" si="3"/>
        <v>4656774</v>
      </c>
      <c r="P12" s="46">
        <f t="shared" si="4"/>
        <v>7208541</v>
      </c>
      <c r="Q12" s="46">
        <f t="shared" si="5"/>
        <v>10061813</v>
      </c>
      <c r="R12" s="12"/>
      <c r="S12" s="24"/>
      <c r="T12" s="3"/>
      <c r="U12" s="3"/>
      <c r="W12" s="12"/>
      <c r="X12" s="12"/>
    </row>
    <row r="13" spans="1:24" ht="12.5" x14ac:dyDescent="0.25">
      <c r="A13" s="7"/>
      <c r="B13" s="10"/>
      <c r="C13" s="11" t="s">
        <v>16</v>
      </c>
      <c r="D13" s="61">
        <v>984254</v>
      </c>
      <c r="E13" s="52">
        <v>4500928</v>
      </c>
      <c r="F13" s="52">
        <v>14407</v>
      </c>
      <c r="G13" s="52"/>
      <c r="H13" s="127">
        <f t="shared" si="0"/>
        <v>4515335</v>
      </c>
      <c r="I13" s="128">
        <f t="shared" si="1"/>
        <v>5499589</v>
      </c>
      <c r="J13" s="62">
        <v>1810662</v>
      </c>
      <c r="K13" s="62">
        <v>3092311</v>
      </c>
      <c r="L13" s="62"/>
      <c r="M13" s="62"/>
      <c r="N13" s="113">
        <f t="shared" si="2"/>
        <v>3092311</v>
      </c>
      <c r="O13" s="113">
        <f t="shared" si="3"/>
        <v>4902973</v>
      </c>
      <c r="P13" s="46">
        <f t="shared" si="4"/>
        <v>7607646</v>
      </c>
      <c r="Q13" s="46">
        <f t="shared" si="5"/>
        <v>10402562</v>
      </c>
      <c r="R13" s="12"/>
      <c r="S13" s="24"/>
      <c r="T13" s="3"/>
      <c r="U13" s="3"/>
      <c r="W13" s="12"/>
      <c r="X13" s="12"/>
    </row>
    <row r="14" spans="1:24" ht="12.5" x14ac:dyDescent="0.25">
      <c r="A14" s="7"/>
      <c r="B14" s="10"/>
      <c r="C14" s="11" t="s">
        <v>17</v>
      </c>
      <c r="D14" s="61">
        <v>876219</v>
      </c>
      <c r="E14" s="52">
        <v>4481615</v>
      </c>
      <c r="F14" s="52">
        <v>184382</v>
      </c>
      <c r="G14" s="52"/>
      <c r="H14" s="127">
        <f t="shared" si="0"/>
        <v>4665997</v>
      </c>
      <c r="I14" s="128">
        <f t="shared" si="1"/>
        <v>5542216</v>
      </c>
      <c r="J14" s="62">
        <v>1727626</v>
      </c>
      <c r="K14" s="62">
        <v>3155913</v>
      </c>
      <c r="L14" s="62"/>
      <c r="M14" s="62"/>
      <c r="N14" s="113">
        <f t="shared" si="2"/>
        <v>3155913</v>
      </c>
      <c r="O14" s="113">
        <f t="shared" si="3"/>
        <v>4883539</v>
      </c>
      <c r="P14" s="46">
        <f t="shared" si="4"/>
        <v>7821910</v>
      </c>
      <c r="Q14" s="46">
        <f t="shared" si="5"/>
        <v>10425755</v>
      </c>
      <c r="R14" s="12"/>
      <c r="S14" s="24"/>
      <c r="T14" s="3"/>
      <c r="U14" s="3"/>
      <c r="W14" s="12"/>
      <c r="X14" s="12"/>
    </row>
    <row r="15" spans="1:24" ht="12.5" x14ac:dyDescent="0.25">
      <c r="A15" s="7"/>
      <c r="B15" s="11"/>
      <c r="C15" s="11" t="s">
        <v>18</v>
      </c>
      <c r="D15" s="61">
        <v>797019</v>
      </c>
      <c r="E15" s="52">
        <v>4411124</v>
      </c>
      <c r="F15" s="52">
        <v>220443</v>
      </c>
      <c r="G15" s="52"/>
      <c r="H15" s="127">
        <f t="shared" si="0"/>
        <v>4631567</v>
      </c>
      <c r="I15" s="128">
        <f t="shared" si="1"/>
        <v>5428586</v>
      </c>
      <c r="J15" s="62">
        <v>1523070</v>
      </c>
      <c r="K15" s="62">
        <v>3162324</v>
      </c>
      <c r="L15" s="62"/>
      <c r="M15" s="62"/>
      <c r="N15" s="113">
        <f t="shared" si="2"/>
        <v>3162324</v>
      </c>
      <c r="O15" s="113">
        <f t="shared" si="3"/>
        <v>4685394</v>
      </c>
      <c r="P15" s="46">
        <f t="shared" si="4"/>
        <v>7793891</v>
      </c>
      <c r="Q15" s="46">
        <f t="shared" si="5"/>
        <v>10113980</v>
      </c>
      <c r="R15" s="12"/>
      <c r="S15" s="24"/>
      <c r="T15" s="3"/>
      <c r="U15" s="3"/>
      <c r="W15" s="12"/>
      <c r="X15" s="12"/>
    </row>
    <row r="16" spans="1:24" ht="12.5" x14ac:dyDescent="0.25">
      <c r="A16" s="7"/>
      <c r="B16" s="10"/>
      <c r="C16" s="11" t="s">
        <v>19</v>
      </c>
      <c r="D16" s="61">
        <v>710815</v>
      </c>
      <c r="E16" s="52">
        <v>4426131</v>
      </c>
      <c r="F16" s="52">
        <v>270166</v>
      </c>
      <c r="G16" s="52"/>
      <c r="H16" s="127">
        <f t="shared" si="0"/>
        <v>4696297</v>
      </c>
      <c r="I16" s="128">
        <f t="shared" si="1"/>
        <v>5407112</v>
      </c>
      <c r="J16" s="62">
        <v>1409909</v>
      </c>
      <c r="K16" s="62">
        <v>3249264</v>
      </c>
      <c r="L16" s="62"/>
      <c r="M16" s="62"/>
      <c r="N16" s="113">
        <f t="shared" si="2"/>
        <v>3249264</v>
      </c>
      <c r="O16" s="113">
        <f t="shared" si="3"/>
        <v>4659173</v>
      </c>
      <c r="P16" s="46">
        <f t="shared" si="4"/>
        <v>7945561</v>
      </c>
      <c r="Q16" s="46">
        <f t="shared" si="5"/>
        <v>10066285</v>
      </c>
      <c r="R16" s="12"/>
      <c r="S16" s="24"/>
      <c r="T16" s="3"/>
      <c r="U16" s="3"/>
      <c r="W16" s="12"/>
      <c r="X16" s="12"/>
    </row>
    <row r="17" spans="1:24" ht="12.5" x14ac:dyDescent="0.25">
      <c r="A17" s="7"/>
      <c r="B17" s="10"/>
      <c r="C17" s="11" t="s">
        <v>20</v>
      </c>
      <c r="D17" s="61">
        <v>653591</v>
      </c>
      <c r="E17" s="52">
        <v>4439360</v>
      </c>
      <c r="F17" s="52">
        <v>345396</v>
      </c>
      <c r="G17" s="52"/>
      <c r="H17" s="127">
        <f t="shared" si="0"/>
        <v>4784756</v>
      </c>
      <c r="I17" s="128">
        <f t="shared" si="1"/>
        <v>5438347</v>
      </c>
      <c r="J17" s="62">
        <v>1503770</v>
      </c>
      <c r="K17" s="62">
        <v>3666372</v>
      </c>
      <c r="L17" s="62"/>
      <c r="M17" s="62"/>
      <c r="N17" s="113">
        <f t="shared" si="2"/>
        <v>3666372</v>
      </c>
      <c r="O17" s="113">
        <f t="shared" si="3"/>
        <v>5170142</v>
      </c>
      <c r="P17" s="46">
        <f t="shared" si="4"/>
        <v>8451128</v>
      </c>
      <c r="Q17" s="46">
        <f t="shared" si="5"/>
        <v>10608489</v>
      </c>
      <c r="R17" s="12"/>
      <c r="S17" s="24"/>
      <c r="T17" s="3"/>
      <c r="U17" s="3"/>
      <c r="W17" s="12"/>
      <c r="X17" s="12"/>
    </row>
    <row r="18" spans="1:24" ht="12.5" x14ac:dyDescent="0.25">
      <c r="A18" s="7"/>
      <c r="B18" s="11"/>
      <c r="C18" s="11" t="s">
        <v>21</v>
      </c>
      <c r="D18" s="61">
        <v>574235</v>
      </c>
      <c r="E18" s="52">
        <v>4413427</v>
      </c>
      <c r="F18" s="52">
        <v>401649</v>
      </c>
      <c r="G18" s="52"/>
      <c r="H18" s="127">
        <f t="shared" si="0"/>
        <v>4815076</v>
      </c>
      <c r="I18" s="128">
        <f t="shared" si="1"/>
        <v>5389311</v>
      </c>
      <c r="J18" s="62">
        <v>1444314</v>
      </c>
      <c r="K18" s="62">
        <v>3832881</v>
      </c>
      <c r="L18" s="62"/>
      <c r="M18" s="62"/>
      <c r="N18" s="113">
        <f t="shared" si="2"/>
        <v>3832881</v>
      </c>
      <c r="O18" s="113">
        <f t="shared" si="3"/>
        <v>5277195</v>
      </c>
      <c r="P18" s="46">
        <f t="shared" si="4"/>
        <v>8647957</v>
      </c>
      <c r="Q18" s="46">
        <f t="shared" si="5"/>
        <v>10666506</v>
      </c>
      <c r="R18" s="12"/>
      <c r="S18" s="24"/>
      <c r="T18" s="3"/>
      <c r="U18" s="3"/>
      <c r="W18" s="12"/>
      <c r="X18" s="12"/>
    </row>
    <row r="19" spans="1:24" ht="12.5" x14ac:dyDescent="0.25">
      <c r="A19" s="7"/>
      <c r="B19" s="10"/>
      <c r="C19" s="11" t="s">
        <v>22</v>
      </c>
      <c r="D19" s="61">
        <v>504616</v>
      </c>
      <c r="E19" s="52">
        <v>4400707</v>
      </c>
      <c r="F19" s="52">
        <v>500735</v>
      </c>
      <c r="G19" s="52"/>
      <c r="H19" s="127">
        <f t="shared" si="0"/>
        <v>4901442</v>
      </c>
      <c r="I19" s="128">
        <f t="shared" si="1"/>
        <v>5406058</v>
      </c>
      <c r="J19" s="62">
        <v>1325388</v>
      </c>
      <c r="K19" s="62">
        <v>3886088</v>
      </c>
      <c r="L19" s="62"/>
      <c r="M19" s="62"/>
      <c r="N19" s="113">
        <f t="shared" si="2"/>
        <v>3886088</v>
      </c>
      <c r="O19" s="113">
        <f t="shared" si="3"/>
        <v>5211476</v>
      </c>
      <c r="P19" s="46">
        <f t="shared" si="4"/>
        <v>8787530</v>
      </c>
      <c r="Q19" s="46">
        <f t="shared" si="5"/>
        <v>10617534</v>
      </c>
      <c r="R19" s="12"/>
      <c r="S19" s="24"/>
      <c r="T19" s="3"/>
      <c r="U19" s="3"/>
      <c r="W19" s="12"/>
      <c r="X19" s="12"/>
    </row>
    <row r="20" spans="1:24" ht="13" thickBot="1" x14ac:dyDescent="0.3">
      <c r="A20" s="7"/>
      <c r="B20" s="14"/>
      <c r="C20" s="15" t="s">
        <v>23</v>
      </c>
      <c r="D20" s="53">
        <v>474184</v>
      </c>
      <c r="E20" s="50">
        <v>4374707</v>
      </c>
      <c r="F20" s="50">
        <v>545410</v>
      </c>
      <c r="G20" s="50"/>
      <c r="H20" s="129">
        <f t="shared" si="0"/>
        <v>4920117</v>
      </c>
      <c r="I20" s="130">
        <f t="shared" si="1"/>
        <v>5394301</v>
      </c>
      <c r="J20" s="54">
        <v>1270240</v>
      </c>
      <c r="K20" s="54">
        <v>4235606</v>
      </c>
      <c r="L20" s="54"/>
      <c r="M20" s="54"/>
      <c r="N20" s="121">
        <f t="shared" si="2"/>
        <v>4235606</v>
      </c>
      <c r="O20" s="121">
        <f t="shared" si="3"/>
        <v>5505846</v>
      </c>
      <c r="P20" s="43">
        <f t="shared" si="4"/>
        <v>9155723</v>
      </c>
      <c r="Q20" s="43">
        <f t="shared" si="5"/>
        <v>10900147</v>
      </c>
      <c r="R20" s="12"/>
      <c r="S20" s="24"/>
      <c r="T20" s="3"/>
      <c r="U20" s="3"/>
      <c r="W20" s="12"/>
      <c r="X20" s="12"/>
    </row>
    <row r="21" spans="1:24" ht="12.5" x14ac:dyDescent="0.25">
      <c r="A21" s="7"/>
      <c r="B21" s="8">
        <v>2015</v>
      </c>
      <c r="C21" s="8" t="s">
        <v>12</v>
      </c>
      <c r="D21" s="57">
        <v>417454</v>
      </c>
      <c r="E21" s="51">
        <v>4149884</v>
      </c>
      <c r="F21" s="51">
        <v>631312</v>
      </c>
      <c r="G21" s="51"/>
      <c r="H21" s="125">
        <f t="shared" si="0"/>
        <v>4781196</v>
      </c>
      <c r="I21" s="126">
        <f t="shared" si="1"/>
        <v>5198650</v>
      </c>
      <c r="J21" s="58">
        <v>1143884</v>
      </c>
      <c r="K21" s="58">
        <v>4329662</v>
      </c>
      <c r="L21" s="58"/>
      <c r="M21" s="58"/>
      <c r="N21" s="118">
        <f t="shared" si="2"/>
        <v>4329662</v>
      </c>
      <c r="O21" s="118">
        <f t="shared" si="3"/>
        <v>5473546</v>
      </c>
      <c r="P21" s="49">
        <f t="shared" si="4"/>
        <v>9110858</v>
      </c>
      <c r="Q21" s="49">
        <f t="shared" si="5"/>
        <v>10672196</v>
      </c>
      <c r="R21" s="12"/>
      <c r="S21" s="24"/>
      <c r="T21" s="3"/>
      <c r="U21" s="3"/>
      <c r="W21" s="12"/>
      <c r="X21" s="12"/>
    </row>
    <row r="22" spans="1:24" ht="12.5" x14ac:dyDescent="0.25">
      <c r="A22" s="7"/>
      <c r="B22" s="10"/>
      <c r="C22" s="11" t="s">
        <v>13</v>
      </c>
      <c r="D22" s="61">
        <v>384638</v>
      </c>
      <c r="E22" s="52">
        <v>4143374</v>
      </c>
      <c r="F22" s="52">
        <v>693436</v>
      </c>
      <c r="G22" s="52"/>
      <c r="H22" s="127">
        <f t="shared" si="0"/>
        <v>4836810</v>
      </c>
      <c r="I22" s="128">
        <f t="shared" si="1"/>
        <v>5221448</v>
      </c>
      <c r="J22" s="62">
        <v>1071831</v>
      </c>
      <c r="K22" s="62">
        <v>4411045</v>
      </c>
      <c r="L22" s="62"/>
      <c r="M22" s="62"/>
      <c r="N22" s="113">
        <f t="shared" si="2"/>
        <v>4411045</v>
      </c>
      <c r="O22" s="113">
        <f t="shared" si="3"/>
        <v>5482876</v>
      </c>
      <c r="P22" s="46">
        <f t="shared" si="4"/>
        <v>9247855</v>
      </c>
      <c r="Q22" s="46">
        <f t="shared" si="5"/>
        <v>10704324</v>
      </c>
      <c r="R22" s="12"/>
      <c r="S22" s="24"/>
      <c r="T22" s="3"/>
      <c r="U22" s="3"/>
      <c r="W22" s="12"/>
      <c r="X22" s="12"/>
    </row>
    <row r="23" spans="1:24" ht="12.5" x14ac:dyDescent="0.25">
      <c r="A23" s="7"/>
      <c r="B23" s="10"/>
      <c r="C23" s="11" t="s">
        <v>14</v>
      </c>
      <c r="D23" s="61">
        <v>359731</v>
      </c>
      <c r="E23" s="52">
        <v>4013337</v>
      </c>
      <c r="F23" s="52">
        <v>888052</v>
      </c>
      <c r="G23" s="52"/>
      <c r="H23" s="127">
        <f t="shared" si="0"/>
        <v>4901389</v>
      </c>
      <c r="I23" s="128">
        <f t="shared" si="1"/>
        <v>5261120</v>
      </c>
      <c r="J23" s="62">
        <v>1026274</v>
      </c>
      <c r="K23" s="62">
        <v>4582481</v>
      </c>
      <c r="L23" s="62"/>
      <c r="M23" s="62"/>
      <c r="N23" s="113">
        <f t="shared" si="2"/>
        <v>4582481</v>
      </c>
      <c r="O23" s="113">
        <f t="shared" si="3"/>
        <v>5608755</v>
      </c>
      <c r="P23" s="46">
        <f t="shared" si="4"/>
        <v>9483870</v>
      </c>
      <c r="Q23" s="46">
        <f t="shared" si="5"/>
        <v>10869875</v>
      </c>
      <c r="R23" s="12"/>
      <c r="S23" s="24"/>
      <c r="T23" s="3"/>
      <c r="U23" s="3"/>
      <c r="W23" s="12"/>
      <c r="X23" s="12"/>
    </row>
    <row r="24" spans="1:24" ht="12.5" x14ac:dyDescent="0.25">
      <c r="A24" s="7"/>
      <c r="B24" s="11"/>
      <c r="C24" s="11" t="s">
        <v>15</v>
      </c>
      <c r="D24" s="61">
        <v>340054</v>
      </c>
      <c r="E24" s="52">
        <v>4275460</v>
      </c>
      <c r="F24" s="52">
        <v>958294</v>
      </c>
      <c r="G24" s="52"/>
      <c r="H24" s="127">
        <f t="shared" si="0"/>
        <v>5233754</v>
      </c>
      <c r="I24" s="128">
        <f t="shared" si="1"/>
        <v>5573808</v>
      </c>
      <c r="J24" s="62">
        <v>983111</v>
      </c>
      <c r="K24" s="62">
        <v>4404538</v>
      </c>
      <c r="L24" s="62"/>
      <c r="M24" s="62"/>
      <c r="N24" s="113">
        <f t="shared" si="2"/>
        <v>4404538</v>
      </c>
      <c r="O24" s="113">
        <f t="shared" si="3"/>
        <v>5387649</v>
      </c>
      <c r="P24" s="46">
        <f t="shared" si="4"/>
        <v>9638292</v>
      </c>
      <c r="Q24" s="46">
        <f t="shared" si="5"/>
        <v>10961457</v>
      </c>
      <c r="R24" s="12"/>
      <c r="S24" s="24"/>
      <c r="T24" s="3"/>
      <c r="U24" s="3"/>
      <c r="W24" s="12"/>
      <c r="X24" s="12"/>
    </row>
    <row r="25" spans="1:24" ht="12.5" x14ac:dyDescent="0.25">
      <c r="A25" s="7"/>
      <c r="B25" s="10"/>
      <c r="C25" s="11" t="s">
        <v>16</v>
      </c>
      <c r="D25" s="61">
        <v>323233</v>
      </c>
      <c r="E25" s="52">
        <v>4298618</v>
      </c>
      <c r="F25" s="52">
        <v>1026867</v>
      </c>
      <c r="G25" s="52"/>
      <c r="H25" s="127">
        <f t="shared" si="0"/>
        <v>5325485</v>
      </c>
      <c r="I25" s="128">
        <f t="shared" si="1"/>
        <v>5648718</v>
      </c>
      <c r="J25" s="62">
        <v>938878</v>
      </c>
      <c r="K25" s="62">
        <v>4428321</v>
      </c>
      <c r="L25" s="62"/>
      <c r="M25" s="62"/>
      <c r="N25" s="113">
        <f t="shared" si="2"/>
        <v>4428321</v>
      </c>
      <c r="O25" s="113">
        <f t="shared" si="3"/>
        <v>5367199</v>
      </c>
      <c r="P25" s="46">
        <f t="shared" si="4"/>
        <v>9753806</v>
      </c>
      <c r="Q25" s="46">
        <f t="shared" si="5"/>
        <v>11015917</v>
      </c>
      <c r="R25" s="12"/>
      <c r="S25" s="24"/>
      <c r="T25" s="3"/>
      <c r="U25" s="3"/>
      <c r="W25" s="12"/>
      <c r="X25" s="12"/>
    </row>
    <row r="26" spans="1:24" ht="12.5" x14ac:dyDescent="0.25">
      <c r="A26" s="7"/>
      <c r="B26" s="10"/>
      <c r="C26" s="11" t="s">
        <v>17</v>
      </c>
      <c r="D26" s="61">
        <v>317183</v>
      </c>
      <c r="E26" s="52">
        <v>4238020</v>
      </c>
      <c r="F26" s="52">
        <v>1102739</v>
      </c>
      <c r="G26" s="52"/>
      <c r="H26" s="127">
        <f t="shared" si="0"/>
        <v>5340759</v>
      </c>
      <c r="I26" s="128">
        <f t="shared" si="1"/>
        <v>5657942</v>
      </c>
      <c r="J26" s="62">
        <v>796756</v>
      </c>
      <c r="K26" s="62">
        <v>4263707</v>
      </c>
      <c r="L26" s="62"/>
      <c r="M26" s="62"/>
      <c r="N26" s="113">
        <f t="shared" si="2"/>
        <v>4263707</v>
      </c>
      <c r="O26" s="113">
        <f t="shared" si="3"/>
        <v>5060463</v>
      </c>
      <c r="P26" s="46">
        <f t="shared" si="4"/>
        <v>9604466</v>
      </c>
      <c r="Q26" s="46">
        <f t="shared" si="5"/>
        <v>10718405</v>
      </c>
      <c r="R26" s="12"/>
      <c r="S26" s="24"/>
      <c r="T26" s="3"/>
      <c r="U26" s="3"/>
      <c r="W26" s="12"/>
      <c r="X26" s="12"/>
    </row>
    <row r="27" spans="1:24" ht="12.5" x14ac:dyDescent="0.25">
      <c r="A27" s="7"/>
      <c r="B27" s="11"/>
      <c r="C27" s="11" t="s">
        <v>18</v>
      </c>
      <c r="D27" s="61">
        <v>314341</v>
      </c>
      <c r="E27" s="52">
        <v>4359497</v>
      </c>
      <c r="F27" s="52">
        <v>1179036</v>
      </c>
      <c r="G27" s="52"/>
      <c r="H27" s="127">
        <f t="shared" si="0"/>
        <v>5538533</v>
      </c>
      <c r="I27" s="128">
        <f t="shared" si="1"/>
        <v>5852874</v>
      </c>
      <c r="J27" s="62">
        <v>755804</v>
      </c>
      <c r="K27" s="62">
        <v>4411873</v>
      </c>
      <c r="L27" s="62">
        <v>2556</v>
      </c>
      <c r="M27" s="62"/>
      <c r="N27" s="113">
        <f t="shared" si="2"/>
        <v>4414429</v>
      </c>
      <c r="O27" s="113">
        <f t="shared" si="3"/>
        <v>5170233</v>
      </c>
      <c r="P27" s="46">
        <f t="shared" si="4"/>
        <v>9952962</v>
      </c>
      <c r="Q27" s="46">
        <f t="shared" si="5"/>
        <v>11023107</v>
      </c>
      <c r="R27" s="12"/>
      <c r="S27" s="24"/>
      <c r="T27" s="3"/>
      <c r="U27" s="3"/>
      <c r="W27" s="12"/>
      <c r="X27" s="12"/>
    </row>
    <row r="28" spans="1:24" ht="12.5" x14ac:dyDescent="0.25">
      <c r="A28" s="7"/>
      <c r="B28" s="10"/>
      <c r="C28" s="11" t="s">
        <v>19</v>
      </c>
      <c r="D28" s="61">
        <v>342959</v>
      </c>
      <c r="E28" s="52">
        <v>4256183</v>
      </c>
      <c r="F28" s="52">
        <v>1314450</v>
      </c>
      <c r="G28" s="52"/>
      <c r="H28" s="127">
        <f t="shared" si="0"/>
        <v>5570633</v>
      </c>
      <c r="I28" s="128">
        <f t="shared" si="1"/>
        <v>5913592</v>
      </c>
      <c r="J28" s="62">
        <v>795787</v>
      </c>
      <c r="K28" s="62">
        <v>4359898</v>
      </c>
      <c r="L28" s="62">
        <v>3538</v>
      </c>
      <c r="M28" s="62"/>
      <c r="N28" s="113">
        <f t="shared" si="2"/>
        <v>4363436</v>
      </c>
      <c r="O28" s="113">
        <f t="shared" si="3"/>
        <v>5159223</v>
      </c>
      <c r="P28" s="46">
        <f t="shared" si="4"/>
        <v>9934069</v>
      </c>
      <c r="Q28" s="46">
        <f t="shared" si="5"/>
        <v>11072815</v>
      </c>
      <c r="R28" s="12"/>
      <c r="S28" s="24"/>
      <c r="T28" s="3"/>
      <c r="U28" s="3"/>
      <c r="W28" s="12"/>
      <c r="X28" s="12"/>
    </row>
    <row r="29" spans="1:24" ht="12.5" x14ac:dyDescent="0.25">
      <c r="A29" s="7"/>
      <c r="B29" s="10"/>
      <c r="C29" s="11" t="s">
        <v>20</v>
      </c>
      <c r="D29" s="61">
        <v>355268</v>
      </c>
      <c r="E29" s="52">
        <v>4290730</v>
      </c>
      <c r="F29" s="52">
        <v>1482053</v>
      </c>
      <c r="G29" s="52"/>
      <c r="H29" s="127">
        <f t="shared" si="0"/>
        <v>5772783</v>
      </c>
      <c r="I29" s="128">
        <f t="shared" si="1"/>
        <v>6128051</v>
      </c>
      <c r="J29" s="62">
        <v>726050</v>
      </c>
      <c r="K29" s="62">
        <v>4394867</v>
      </c>
      <c r="L29" s="62">
        <v>4227</v>
      </c>
      <c r="M29" s="62"/>
      <c r="N29" s="113">
        <f t="shared" si="2"/>
        <v>4399094</v>
      </c>
      <c r="O29" s="113">
        <f t="shared" si="3"/>
        <v>5125144</v>
      </c>
      <c r="P29" s="46">
        <f t="shared" si="4"/>
        <v>10171877</v>
      </c>
      <c r="Q29" s="46">
        <f t="shared" si="5"/>
        <v>11253195</v>
      </c>
      <c r="R29" s="12"/>
      <c r="S29" s="24"/>
      <c r="T29" s="3"/>
      <c r="U29" s="3"/>
      <c r="W29" s="12"/>
      <c r="X29" s="12"/>
    </row>
    <row r="30" spans="1:24" ht="12.5" x14ac:dyDescent="0.25">
      <c r="A30" s="7"/>
      <c r="B30" s="11"/>
      <c r="C30" s="11" t="s">
        <v>21</v>
      </c>
      <c r="D30" s="61">
        <v>322565</v>
      </c>
      <c r="E30" s="52">
        <v>4061538</v>
      </c>
      <c r="F30" s="52">
        <v>1792404</v>
      </c>
      <c r="G30" s="52"/>
      <c r="H30" s="127">
        <f t="shared" si="0"/>
        <v>5853942</v>
      </c>
      <c r="I30" s="128">
        <f t="shared" si="1"/>
        <v>6176507</v>
      </c>
      <c r="J30" s="62">
        <v>542355</v>
      </c>
      <c r="K30" s="62">
        <v>4417968</v>
      </c>
      <c r="L30" s="62">
        <v>14762</v>
      </c>
      <c r="M30" s="62"/>
      <c r="N30" s="113">
        <f t="shared" si="2"/>
        <v>4432730</v>
      </c>
      <c r="O30" s="113">
        <f t="shared" si="3"/>
        <v>4975085</v>
      </c>
      <c r="P30" s="46">
        <f t="shared" si="4"/>
        <v>10286672</v>
      </c>
      <c r="Q30" s="46">
        <f t="shared" si="5"/>
        <v>11151592</v>
      </c>
      <c r="R30" s="12"/>
      <c r="S30" s="24"/>
      <c r="T30" s="3"/>
      <c r="U30" s="3"/>
      <c r="W30" s="12"/>
      <c r="X30" s="12"/>
    </row>
    <row r="31" spans="1:24" ht="12.5" x14ac:dyDescent="0.25">
      <c r="A31" s="7"/>
      <c r="B31" s="10"/>
      <c r="C31" s="11" t="s">
        <v>22</v>
      </c>
      <c r="D31" s="61">
        <v>331888</v>
      </c>
      <c r="E31" s="52">
        <v>3907062</v>
      </c>
      <c r="F31" s="52">
        <v>1993444</v>
      </c>
      <c r="G31" s="52"/>
      <c r="H31" s="127">
        <f t="shared" si="0"/>
        <v>5900506</v>
      </c>
      <c r="I31" s="128">
        <f t="shared" si="1"/>
        <v>6232394</v>
      </c>
      <c r="J31" s="62">
        <v>493192</v>
      </c>
      <c r="K31" s="62">
        <v>4340229</v>
      </c>
      <c r="L31" s="62">
        <v>44602</v>
      </c>
      <c r="M31" s="62"/>
      <c r="N31" s="113">
        <f t="shared" si="2"/>
        <v>4384831</v>
      </c>
      <c r="O31" s="113">
        <f t="shared" si="3"/>
        <v>4878023</v>
      </c>
      <c r="P31" s="46">
        <f t="shared" si="4"/>
        <v>10285337</v>
      </c>
      <c r="Q31" s="46">
        <f t="shared" si="5"/>
        <v>11110417</v>
      </c>
      <c r="R31" s="12"/>
      <c r="S31" s="24"/>
      <c r="T31" s="3"/>
      <c r="U31" s="3"/>
      <c r="W31" s="12"/>
      <c r="X31" s="12"/>
    </row>
    <row r="32" spans="1:24" ht="13" thickBot="1" x14ac:dyDescent="0.3">
      <c r="A32" s="7"/>
      <c r="B32" s="14"/>
      <c r="C32" s="15" t="s">
        <v>23</v>
      </c>
      <c r="D32" s="53">
        <v>763058</v>
      </c>
      <c r="E32" s="50">
        <v>3610360</v>
      </c>
      <c r="F32" s="50">
        <v>2176484</v>
      </c>
      <c r="G32" s="50"/>
      <c r="H32" s="129">
        <f t="shared" si="0"/>
        <v>5786844</v>
      </c>
      <c r="I32" s="130">
        <f t="shared" si="1"/>
        <v>6549902</v>
      </c>
      <c r="J32" s="54">
        <v>507767</v>
      </c>
      <c r="K32" s="54">
        <v>4275305</v>
      </c>
      <c r="L32" s="54">
        <v>221095</v>
      </c>
      <c r="M32" s="54"/>
      <c r="N32" s="121">
        <f t="shared" si="2"/>
        <v>4496400</v>
      </c>
      <c r="O32" s="121">
        <f t="shared" si="3"/>
        <v>5004167</v>
      </c>
      <c r="P32" s="43">
        <f t="shared" si="4"/>
        <v>10283244</v>
      </c>
      <c r="Q32" s="43">
        <f t="shared" si="5"/>
        <v>11554069</v>
      </c>
      <c r="R32" s="12"/>
      <c r="S32" s="24"/>
      <c r="T32" s="3"/>
      <c r="U32" s="3"/>
      <c r="W32" s="12"/>
      <c r="X32" s="12"/>
    </row>
    <row r="33" spans="1:24" ht="12.5" x14ac:dyDescent="0.25">
      <c r="A33" s="7"/>
      <c r="B33" s="8">
        <v>2016</v>
      </c>
      <c r="C33" s="8" t="s">
        <v>12</v>
      </c>
      <c r="D33" s="57">
        <v>722096</v>
      </c>
      <c r="E33" s="51">
        <v>3453763</v>
      </c>
      <c r="F33" s="51">
        <v>2445130</v>
      </c>
      <c r="G33" s="51"/>
      <c r="H33" s="125">
        <f t="shared" si="0"/>
        <v>5898893</v>
      </c>
      <c r="I33" s="126">
        <f t="shared" si="1"/>
        <v>6620989</v>
      </c>
      <c r="J33" s="58">
        <v>539316</v>
      </c>
      <c r="K33" s="58">
        <v>4348233</v>
      </c>
      <c r="L33" s="58">
        <v>174917</v>
      </c>
      <c r="M33" s="58"/>
      <c r="N33" s="118">
        <f t="shared" si="2"/>
        <v>4523150</v>
      </c>
      <c r="O33" s="118">
        <f t="shared" si="3"/>
        <v>5062466</v>
      </c>
      <c r="P33" s="49">
        <f t="shared" si="4"/>
        <v>10422043</v>
      </c>
      <c r="Q33" s="49">
        <f t="shared" si="5"/>
        <v>11683455</v>
      </c>
      <c r="R33" s="12"/>
      <c r="S33" s="24"/>
      <c r="T33" s="3"/>
      <c r="U33" s="3"/>
      <c r="W33" s="12"/>
      <c r="X33" s="12"/>
    </row>
    <row r="34" spans="1:24" ht="12.5" x14ac:dyDescent="0.25">
      <c r="A34" s="7"/>
      <c r="B34" s="10"/>
      <c r="C34" s="11" t="s">
        <v>13</v>
      </c>
      <c r="D34" s="61">
        <v>689477</v>
      </c>
      <c r="E34" s="52">
        <v>3418144</v>
      </c>
      <c r="F34" s="52">
        <v>2618052</v>
      </c>
      <c r="G34" s="52"/>
      <c r="H34" s="127">
        <f t="shared" si="0"/>
        <v>6036196</v>
      </c>
      <c r="I34" s="128">
        <f t="shared" si="1"/>
        <v>6725673</v>
      </c>
      <c r="J34" s="62">
        <v>495094</v>
      </c>
      <c r="K34" s="62">
        <v>4200957</v>
      </c>
      <c r="L34" s="62">
        <v>221327</v>
      </c>
      <c r="M34" s="62"/>
      <c r="N34" s="113">
        <f t="shared" si="2"/>
        <v>4422284</v>
      </c>
      <c r="O34" s="113">
        <f t="shared" si="3"/>
        <v>4917378</v>
      </c>
      <c r="P34" s="46">
        <f t="shared" si="4"/>
        <v>10458480</v>
      </c>
      <c r="Q34" s="46">
        <f t="shared" si="5"/>
        <v>11643051</v>
      </c>
      <c r="R34" s="12"/>
      <c r="S34" s="24"/>
      <c r="T34" s="3"/>
      <c r="U34" s="3"/>
      <c r="W34" s="12"/>
      <c r="X34" s="12"/>
    </row>
    <row r="35" spans="1:24" ht="12.5" x14ac:dyDescent="0.25">
      <c r="A35" s="7"/>
      <c r="B35" s="10"/>
      <c r="C35" s="11" t="s">
        <v>14</v>
      </c>
      <c r="D35" s="61">
        <v>677551</v>
      </c>
      <c r="E35" s="52">
        <v>3427295</v>
      </c>
      <c r="F35" s="52">
        <v>2797434</v>
      </c>
      <c r="G35" s="52"/>
      <c r="H35" s="127">
        <f t="shared" si="0"/>
        <v>6224729</v>
      </c>
      <c r="I35" s="128">
        <f t="shared" si="1"/>
        <v>6902280</v>
      </c>
      <c r="J35" s="62">
        <v>471138</v>
      </c>
      <c r="K35" s="62">
        <v>4169673</v>
      </c>
      <c r="L35" s="62">
        <v>255166</v>
      </c>
      <c r="M35" s="62"/>
      <c r="N35" s="113">
        <f t="shared" si="2"/>
        <v>4424839</v>
      </c>
      <c r="O35" s="113">
        <f t="shared" si="3"/>
        <v>4895977</v>
      </c>
      <c r="P35" s="46">
        <f t="shared" si="4"/>
        <v>10649568</v>
      </c>
      <c r="Q35" s="46">
        <f t="shared" si="5"/>
        <v>11798257</v>
      </c>
      <c r="R35" s="12"/>
      <c r="S35" s="24"/>
      <c r="T35" s="3"/>
      <c r="U35" s="3"/>
      <c r="W35" s="12"/>
      <c r="X35" s="12"/>
    </row>
    <row r="36" spans="1:24" ht="12.5" x14ac:dyDescent="0.25">
      <c r="A36" s="7"/>
      <c r="B36" s="11"/>
      <c r="C36" s="11" t="s">
        <v>15</v>
      </c>
      <c r="D36" s="61">
        <v>668149</v>
      </c>
      <c r="E36" s="52">
        <v>3345903</v>
      </c>
      <c r="F36" s="52">
        <v>2981708</v>
      </c>
      <c r="G36" s="52"/>
      <c r="H36" s="127">
        <f t="shared" si="0"/>
        <v>6327611</v>
      </c>
      <c r="I36" s="128">
        <f t="shared" si="1"/>
        <v>6995760</v>
      </c>
      <c r="J36" s="62">
        <v>432298</v>
      </c>
      <c r="K36" s="62">
        <v>3957160</v>
      </c>
      <c r="L36" s="62">
        <v>425058</v>
      </c>
      <c r="M36" s="62"/>
      <c r="N36" s="113">
        <f t="shared" si="2"/>
        <v>4382218</v>
      </c>
      <c r="O36" s="113">
        <f t="shared" si="3"/>
        <v>4814516</v>
      </c>
      <c r="P36" s="46">
        <f t="shared" si="4"/>
        <v>10709829</v>
      </c>
      <c r="Q36" s="46">
        <f t="shared" si="5"/>
        <v>11810276</v>
      </c>
      <c r="R36" s="12"/>
      <c r="S36" s="24"/>
      <c r="T36" s="3"/>
      <c r="U36" s="3"/>
      <c r="W36" s="12"/>
      <c r="X36" s="12"/>
    </row>
    <row r="37" spans="1:24" ht="12.5" x14ac:dyDescent="0.25">
      <c r="A37" s="7"/>
      <c r="B37" s="10"/>
      <c r="C37" s="11" t="s">
        <v>16</v>
      </c>
      <c r="D37" s="61">
        <v>633834</v>
      </c>
      <c r="E37" s="52">
        <v>3308766</v>
      </c>
      <c r="F37" s="52">
        <v>3190715</v>
      </c>
      <c r="G37" s="52"/>
      <c r="H37" s="127">
        <f t="shared" si="0"/>
        <v>6499481</v>
      </c>
      <c r="I37" s="128">
        <f t="shared" si="1"/>
        <v>7133315</v>
      </c>
      <c r="J37" s="62">
        <v>426830</v>
      </c>
      <c r="K37" s="62">
        <v>4045474</v>
      </c>
      <c r="L37" s="62">
        <v>496892</v>
      </c>
      <c r="M37" s="62"/>
      <c r="N37" s="113">
        <f t="shared" si="2"/>
        <v>4542366</v>
      </c>
      <c r="O37" s="113">
        <f t="shared" si="3"/>
        <v>4969196</v>
      </c>
      <c r="P37" s="46">
        <f t="shared" si="4"/>
        <v>11041847</v>
      </c>
      <c r="Q37" s="46">
        <f t="shared" si="5"/>
        <v>12102511</v>
      </c>
      <c r="R37" s="12"/>
      <c r="S37" s="24"/>
      <c r="T37" s="3"/>
      <c r="U37" s="3"/>
      <c r="W37" s="12"/>
      <c r="X37" s="12"/>
    </row>
    <row r="38" spans="1:24" ht="12.5" x14ac:dyDescent="0.25">
      <c r="A38" s="7"/>
      <c r="B38" s="10"/>
      <c r="C38" s="11" t="s">
        <v>17</v>
      </c>
      <c r="D38" s="61">
        <v>586159</v>
      </c>
      <c r="E38" s="52">
        <v>3239548</v>
      </c>
      <c r="F38" s="52">
        <v>3384784</v>
      </c>
      <c r="G38" s="52"/>
      <c r="H38" s="127">
        <f t="shared" si="0"/>
        <v>6624332</v>
      </c>
      <c r="I38" s="128">
        <f t="shared" si="1"/>
        <v>7210491</v>
      </c>
      <c r="J38" s="62">
        <v>409360</v>
      </c>
      <c r="K38" s="62">
        <v>4109621</v>
      </c>
      <c r="L38" s="62">
        <v>648995</v>
      </c>
      <c r="M38" s="62"/>
      <c r="N38" s="113">
        <f t="shared" si="2"/>
        <v>4758616</v>
      </c>
      <c r="O38" s="113">
        <f t="shared" si="3"/>
        <v>5167976</v>
      </c>
      <c r="P38" s="46">
        <f t="shared" si="4"/>
        <v>11382948</v>
      </c>
      <c r="Q38" s="46">
        <f t="shared" si="5"/>
        <v>12378467</v>
      </c>
      <c r="R38" s="12"/>
      <c r="S38" s="24"/>
      <c r="T38" s="3"/>
      <c r="U38" s="3"/>
      <c r="W38" s="12"/>
      <c r="X38" s="12"/>
    </row>
    <row r="39" spans="1:24" ht="12.5" x14ac:dyDescent="0.25">
      <c r="A39" s="7"/>
      <c r="B39" s="10"/>
      <c r="C39" s="11" t="s">
        <v>18</v>
      </c>
      <c r="D39" s="61">
        <v>562673</v>
      </c>
      <c r="E39" s="52">
        <v>3206430</v>
      </c>
      <c r="F39" s="52">
        <v>3600827</v>
      </c>
      <c r="G39" s="52"/>
      <c r="H39" s="127">
        <f t="shared" si="0"/>
        <v>6807257</v>
      </c>
      <c r="I39" s="128">
        <f t="shared" si="1"/>
        <v>7369930</v>
      </c>
      <c r="J39" s="62">
        <v>381560</v>
      </c>
      <c r="K39" s="62">
        <v>4260844</v>
      </c>
      <c r="L39" s="62">
        <v>753851</v>
      </c>
      <c r="M39" s="62"/>
      <c r="N39" s="113">
        <f t="shared" si="2"/>
        <v>5014695</v>
      </c>
      <c r="O39" s="113">
        <f t="shared" si="3"/>
        <v>5396255</v>
      </c>
      <c r="P39" s="46">
        <f t="shared" si="4"/>
        <v>11821952</v>
      </c>
      <c r="Q39" s="46">
        <f t="shared" si="5"/>
        <v>12766185</v>
      </c>
      <c r="R39" s="12"/>
      <c r="S39" s="24"/>
      <c r="T39" s="3"/>
      <c r="U39" s="3"/>
      <c r="W39" s="12"/>
      <c r="X39" s="12"/>
    </row>
    <row r="40" spans="1:24" ht="12.5" x14ac:dyDescent="0.25">
      <c r="A40" s="7"/>
      <c r="B40" s="10"/>
      <c r="C40" s="11" t="s">
        <v>19</v>
      </c>
      <c r="D40" s="61">
        <v>546743</v>
      </c>
      <c r="E40" s="52">
        <v>3183793</v>
      </c>
      <c r="F40" s="52">
        <v>3821399</v>
      </c>
      <c r="G40" s="52"/>
      <c r="H40" s="127">
        <f t="shared" si="0"/>
        <v>7005192</v>
      </c>
      <c r="I40" s="128">
        <f t="shared" si="1"/>
        <v>7551935</v>
      </c>
      <c r="J40" s="62">
        <v>361420</v>
      </c>
      <c r="K40" s="62">
        <v>4349314</v>
      </c>
      <c r="L40" s="62">
        <v>903517</v>
      </c>
      <c r="M40" s="62"/>
      <c r="N40" s="113">
        <f t="shared" si="2"/>
        <v>5252831</v>
      </c>
      <c r="O40" s="113">
        <f t="shared" si="3"/>
        <v>5614251</v>
      </c>
      <c r="P40" s="46">
        <f t="shared" si="4"/>
        <v>12258023</v>
      </c>
      <c r="Q40" s="46">
        <f t="shared" si="5"/>
        <v>13166186</v>
      </c>
      <c r="R40" s="12"/>
      <c r="S40" s="24"/>
      <c r="T40" s="3"/>
      <c r="U40" s="3"/>
      <c r="W40" s="12"/>
      <c r="X40" s="12"/>
    </row>
    <row r="41" spans="1:24" ht="12.5" x14ac:dyDescent="0.25">
      <c r="A41" s="7"/>
      <c r="B41" s="11"/>
      <c r="C41" s="11" t="s">
        <v>20</v>
      </c>
      <c r="D41" s="61">
        <v>529135</v>
      </c>
      <c r="E41" s="52">
        <v>3144034</v>
      </c>
      <c r="F41" s="52">
        <v>3992604</v>
      </c>
      <c r="G41" s="52"/>
      <c r="H41" s="127">
        <f t="shared" si="0"/>
        <v>7136638</v>
      </c>
      <c r="I41" s="128">
        <f t="shared" si="1"/>
        <v>7665773</v>
      </c>
      <c r="J41" s="62">
        <v>343580</v>
      </c>
      <c r="K41" s="62">
        <v>4310540</v>
      </c>
      <c r="L41" s="62">
        <v>1002092</v>
      </c>
      <c r="M41" s="62"/>
      <c r="N41" s="113">
        <f t="shared" si="2"/>
        <v>5312632</v>
      </c>
      <c r="O41" s="113">
        <f t="shared" si="3"/>
        <v>5656212</v>
      </c>
      <c r="P41" s="46">
        <f t="shared" si="4"/>
        <v>12449270</v>
      </c>
      <c r="Q41" s="46">
        <f t="shared" si="5"/>
        <v>13321985</v>
      </c>
      <c r="R41" s="12"/>
      <c r="S41" s="24"/>
      <c r="T41" s="3"/>
      <c r="U41" s="3"/>
      <c r="W41" s="12"/>
      <c r="X41" s="12"/>
    </row>
    <row r="42" spans="1:24" ht="12.5" x14ac:dyDescent="0.25">
      <c r="A42" s="7"/>
      <c r="B42" s="10"/>
      <c r="C42" s="11" t="s">
        <v>21</v>
      </c>
      <c r="D42" s="61">
        <v>515463</v>
      </c>
      <c r="E42" s="52">
        <v>3105732</v>
      </c>
      <c r="F42" s="52">
        <v>4145098</v>
      </c>
      <c r="G42" s="52"/>
      <c r="H42" s="127">
        <f t="shared" si="0"/>
        <v>7250830</v>
      </c>
      <c r="I42" s="128">
        <f t="shared" si="1"/>
        <v>7766293</v>
      </c>
      <c r="J42" s="62">
        <v>327777</v>
      </c>
      <c r="K42" s="62">
        <v>4148203</v>
      </c>
      <c r="L42" s="62">
        <v>1112197</v>
      </c>
      <c r="M42" s="62"/>
      <c r="N42" s="113">
        <f t="shared" si="2"/>
        <v>5260400</v>
      </c>
      <c r="O42" s="113">
        <f t="shared" si="3"/>
        <v>5588177</v>
      </c>
      <c r="P42" s="46">
        <f t="shared" si="4"/>
        <v>12511230</v>
      </c>
      <c r="Q42" s="46">
        <f t="shared" si="5"/>
        <v>13354470</v>
      </c>
      <c r="R42" s="12"/>
      <c r="S42" s="24"/>
      <c r="T42" s="3"/>
      <c r="U42" s="3"/>
      <c r="W42" s="12"/>
      <c r="X42" s="12"/>
    </row>
    <row r="43" spans="1:24" ht="12.5" x14ac:dyDescent="0.25">
      <c r="A43" s="7"/>
      <c r="B43" s="11"/>
      <c r="C43" s="11" t="s">
        <v>22</v>
      </c>
      <c r="D43" s="61">
        <v>439924</v>
      </c>
      <c r="E43" s="52">
        <v>3066633</v>
      </c>
      <c r="F43" s="52">
        <v>4367218</v>
      </c>
      <c r="G43" s="52"/>
      <c r="H43" s="127">
        <f t="shared" si="0"/>
        <v>7433851</v>
      </c>
      <c r="I43" s="128">
        <f t="shared" si="1"/>
        <v>7873775</v>
      </c>
      <c r="J43" s="62">
        <v>303949</v>
      </c>
      <c r="K43" s="62">
        <v>4165797</v>
      </c>
      <c r="L43" s="62">
        <v>1272432</v>
      </c>
      <c r="M43" s="62"/>
      <c r="N43" s="113">
        <f t="shared" si="2"/>
        <v>5438229</v>
      </c>
      <c r="O43" s="113">
        <f t="shared" si="3"/>
        <v>5742178</v>
      </c>
      <c r="P43" s="46">
        <f t="shared" si="4"/>
        <v>12872080</v>
      </c>
      <c r="Q43" s="46">
        <f t="shared" si="5"/>
        <v>13615953</v>
      </c>
      <c r="R43" s="12"/>
      <c r="S43" s="24"/>
      <c r="T43" s="3"/>
      <c r="U43" s="3"/>
      <c r="W43" s="12"/>
      <c r="X43" s="12"/>
    </row>
    <row r="44" spans="1:24" ht="13" thickBot="1" x14ac:dyDescent="0.3">
      <c r="A44" s="7"/>
      <c r="B44" s="14"/>
      <c r="C44" s="15" t="s">
        <v>23</v>
      </c>
      <c r="D44" s="53">
        <v>441072</v>
      </c>
      <c r="E44" s="50">
        <v>2995872</v>
      </c>
      <c r="F44" s="50">
        <v>4589953</v>
      </c>
      <c r="G44" s="50"/>
      <c r="H44" s="129">
        <f t="shared" si="0"/>
        <v>7585825</v>
      </c>
      <c r="I44" s="130">
        <f t="shared" si="1"/>
        <v>8026897</v>
      </c>
      <c r="J44" s="54">
        <v>289043</v>
      </c>
      <c r="K44" s="54">
        <v>3928391</v>
      </c>
      <c r="L44" s="54">
        <v>1700923</v>
      </c>
      <c r="M44" s="54"/>
      <c r="N44" s="121">
        <f t="shared" si="2"/>
        <v>5629314</v>
      </c>
      <c r="O44" s="121">
        <f t="shared" si="3"/>
        <v>5918357</v>
      </c>
      <c r="P44" s="43">
        <f t="shared" si="4"/>
        <v>13215139</v>
      </c>
      <c r="Q44" s="43">
        <f t="shared" si="5"/>
        <v>13945254</v>
      </c>
      <c r="R44" s="12"/>
      <c r="S44" s="24"/>
      <c r="T44" s="3"/>
      <c r="U44" s="3"/>
      <c r="W44" s="12"/>
      <c r="X44" s="12"/>
    </row>
    <row r="45" spans="1:24" ht="12.5" x14ac:dyDescent="0.25">
      <c r="A45" s="7"/>
      <c r="B45" s="8">
        <v>2017</v>
      </c>
      <c r="C45" s="8" t="s">
        <v>12</v>
      </c>
      <c r="D45" s="57">
        <v>481365</v>
      </c>
      <c r="E45" s="51">
        <v>3829229</v>
      </c>
      <c r="F45" s="51">
        <v>4706117</v>
      </c>
      <c r="G45" s="51"/>
      <c r="H45" s="125">
        <f t="shared" si="0"/>
        <v>8535346</v>
      </c>
      <c r="I45" s="126">
        <f t="shared" si="1"/>
        <v>9016711</v>
      </c>
      <c r="J45" s="58">
        <v>249327</v>
      </c>
      <c r="K45" s="58">
        <v>2979426</v>
      </c>
      <c r="L45" s="58">
        <v>1797942</v>
      </c>
      <c r="M45" s="58"/>
      <c r="N45" s="118">
        <f t="shared" si="2"/>
        <v>4777368</v>
      </c>
      <c r="O45" s="118">
        <f t="shared" si="3"/>
        <v>5026695</v>
      </c>
      <c r="P45" s="49">
        <f t="shared" si="4"/>
        <v>13312714</v>
      </c>
      <c r="Q45" s="49">
        <f t="shared" si="5"/>
        <v>14043406</v>
      </c>
      <c r="R45" s="12"/>
      <c r="S45" s="24"/>
      <c r="T45" s="3"/>
      <c r="U45" s="3"/>
      <c r="W45" s="12"/>
      <c r="X45" s="12"/>
    </row>
    <row r="46" spans="1:24" ht="12.5" x14ac:dyDescent="0.25">
      <c r="A46" s="7"/>
      <c r="B46" s="10"/>
      <c r="C46" s="11" t="s">
        <v>13</v>
      </c>
      <c r="D46" s="61">
        <v>392060</v>
      </c>
      <c r="E46" s="52">
        <v>2849844</v>
      </c>
      <c r="F46" s="52">
        <v>4916378</v>
      </c>
      <c r="G46" s="52"/>
      <c r="H46" s="127">
        <f t="shared" si="0"/>
        <v>7766222</v>
      </c>
      <c r="I46" s="128">
        <f t="shared" si="1"/>
        <v>8158282</v>
      </c>
      <c r="J46" s="62">
        <v>253538</v>
      </c>
      <c r="K46" s="62">
        <v>3691847</v>
      </c>
      <c r="L46" s="62">
        <v>2002247</v>
      </c>
      <c r="M46" s="62"/>
      <c r="N46" s="113">
        <f t="shared" si="2"/>
        <v>5694094</v>
      </c>
      <c r="O46" s="113">
        <f t="shared" si="3"/>
        <v>5947632</v>
      </c>
      <c r="P46" s="46">
        <f t="shared" si="4"/>
        <v>13460316</v>
      </c>
      <c r="Q46" s="46">
        <f t="shared" si="5"/>
        <v>14105914</v>
      </c>
      <c r="R46" s="12"/>
      <c r="S46" s="24"/>
      <c r="T46" s="3"/>
      <c r="U46" s="3"/>
      <c r="W46" s="12"/>
      <c r="X46" s="12"/>
    </row>
    <row r="47" spans="1:24" ht="12.5" x14ac:dyDescent="0.25">
      <c r="A47" s="7"/>
      <c r="B47" s="10"/>
      <c r="C47" s="11" t="s">
        <v>14</v>
      </c>
      <c r="D47" s="61">
        <v>382973</v>
      </c>
      <c r="E47" s="52">
        <v>2780049</v>
      </c>
      <c r="F47" s="52">
        <v>5144617</v>
      </c>
      <c r="G47" s="52"/>
      <c r="H47" s="127">
        <f t="shared" si="0"/>
        <v>7924666</v>
      </c>
      <c r="I47" s="128">
        <f t="shared" si="1"/>
        <v>8307639</v>
      </c>
      <c r="J47" s="62">
        <v>258776</v>
      </c>
      <c r="K47" s="62">
        <v>3576684</v>
      </c>
      <c r="L47" s="62">
        <v>2238216</v>
      </c>
      <c r="M47" s="62"/>
      <c r="N47" s="113">
        <f t="shared" si="2"/>
        <v>5814900</v>
      </c>
      <c r="O47" s="113">
        <f t="shared" si="3"/>
        <v>6073676</v>
      </c>
      <c r="P47" s="46">
        <f t="shared" si="4"/>
        <v>13739566</v>
      </c>
      <c r="Q47" s="46">
        <f t="shared" si="5"/>
        <v>14381315</v>
      </c>
      <c r="R47" s="12"/>
      <c r="S47" s="24"/>
      <c r="T47" s="3"/>
      <c r="U47" s="3"/>
      <c r="W47" s="12"/>
      <c r="X47" s="12"/>
    </row>
    <row r="48" spans="1:24" ht="12.5" x14ac:dyDescent="0.25">
      <c r="A48" s="7"/>
      <c r="B48" s="11"/>
      <c r="C48" s="11" t="s">
        <v>15</v>
      </c>
      <c r="D48" s="61">
        <v>374694</v>
      </c>
      <c r="E48" s="52">
        <v>2702381</v>
      </c>
      <c r="F48" s="52">
        <v>5326706</v>
      </c>
      <c r="G48" s="52"/>
      <c r="H48" s="127">
        <f t="shared" si="0"/>
        <v>8029087</v>
      </c>
      <c r="I48" s="128">
        <f t="shared" si="1"/>
        <v>8403781</v>
      </c>
      <c r="J48" s="62">
        <v>241519</v>
      </c>
      <c r="K48" s="62">
        <v>3419954</v>
      </c>
      <c r="L48" s="62">
        <v>2352313</v>
      </c>
      <c r="M48" s="62"/>
      <c r="N48" s="113">
        <f t="shared" si="2"/>
        <v>5772267</v>
      </c>
      <c r="O48" s="113">
        <f t="shared" si="3"/>
        <v>6013786</v>
      </c>
      <c r="P48" s="46">
        <f t="shared" si="4"/>
        <v>13801354</v>
      </c>
      <c r="Q48" s="46">
        <f t="shared" si="5"/>
        <v>14417567</v>
      </c>
      <c r="R48" s="12"/>
      <c r="S48" s="24"/>
      <c r="T48" s="3"/>
      <c r="U48" s="3"/>
      <c r="W48" s="12"/>
      <c r="X48" s="12"/>
    </row>
    <row r="49" spans="1:24" ht="12.5" x14ac:dyDescent="0.25">
      <c r="A49" s="7"/>
      <c r="B49" s="10"/>
      <c r="C49" s="11" t="s">
        <v>16</v>
      </c>
      <c r="D49" s="61">
        <v>375305</v>
      </c>
      <c r="E49" s="52">
        <v>2673982</v>
      </c>
      <c r="F49" s="52">
        <v>5493670</v>
      </c>
      <c r="G49" s="52"/>
      <c r="H49" s="127">
        <f t="shared" si="0"/>
        <v>8167652</v>
      </c>
      <c r="I49" s="128">
        <f t="shared" si="1"/>
        <v>8542957</v>
      </c>
      <c r="J49" s="62">
        <v>239107</v>
      </c>
      <c r="K49" s="62">
        <v>3361438</v>
      </c>
      <c r="L49" s="62">
        <v>2439957</v>
      </c>
      <c r="M49" s="62"/>
      <c r="N49" s="113">
        <f t="shared" si="2"/>
        <v>5801395</v>
      </c>
      <c r="O49" s="113">
        <f t="shared" si="3"/>
        <v>6040502</v>
      </c>
      <c r="P49" s="46">
        <f t="shared" si="4"/>
        <v>13969047</v>
      </c>
      <c r="Q49" s="46">
        <f t="shared" si="5"/>
        <v>14583459</v>
      </c>
      <c r="R49" s="12"/>
      <c r="S49" s="24"/>
      <c r="T49" s="3"/>
      <c r="U49" s="3"/>
      <c r="W49" s="12"/>
      <c r="X49" s="12"/>
    </row>
    <row r="50" spans="1:24" ht="12.5" x14ac:dyDescent="0.25">
      <c r="A50" s="7"/>
      <c r="B50" s="10"/>
      <c r="C50" s="11" t="s">
        <v>17</v>
      </c>
      <c r="D50" s="61">
        <v>306798</v>
      </c>
      <c r="E50" s="52">
        <v>2605569</v>
      </c>
      <c r="F50" s="52">
        <v>5694695</v>
      </c>
      <c r="G50" s="52"/>
      <c r="H50" s="127">
        <f t="shared" si="0"/>
        <v>8300264</v>
      </c>
      <c r="I50" s="128">
        <f t="shared" si="1"/>
        <v>8607062</v>
      </c>
      <c r="J50" s="62">
        <v>221685</v>
      </c>
      <c r="K50" s="62">
        <v>3132686</v>
      </c>
      <c r="L50" s="62">
        <v>2634131</v>
      </c>
      <c r="M50" s="62"/>
      <c r="N50" s="113">
        <f t="shared" si="2"/>
        <v>5766817</v>
      </c>
      <c r="O50" s="113">
        <f t="shared" si="3"/>
        <v>5988502</v>
      </c>
      <c r="P50" s="46">
        <f t="shared" si="4"/>
        <v>14067081</v>
      </c>
      <c r="Q50" s="46">
        <f t="shared" si="5"/>
        <v>14595564</v>
      </c>
      <c r="R50" s="12"/>
      <c r="S50" s="24"/>
      <c r="T50" s="3"/>
      <c r="U50" s="3"/>
      <c r="W50" s="12"/>
      <c r="X50" s="12"/>
    </row>
    <row r="51" spans="1:24" ht="12.5" x14ac:dyDescent="0.25">
      <c r="A51" s="7"/>
      <c r="B51" s="11"/>
      <c r="C51" s="11" t="s">
        <v>18</v>
      </c>
      <c r="D51" s="61">
        <v>302319</v>
      </c>
      <c r="E51" s="52">
        <v>2531954</v>
      </c>
      <c r="F51" s="52">
        <v>5927613</v>
      </c>
      <c r="G51" s="52"/>
      <c r="H51" s="127">
        <f t="shared" si="0"/>
        <v>8459567</v>
      </c>
      <c r="I51" s="128">
        <f t="shared" si="1"/>
        <v>8761886</v>
      </c>
      <c r="J51" s="62">
        <v>219626</v>
      </c>
      <c r="K51" s="62">
        <v>3092829</v>
      </c>
      <c r="L51" s="62">
        <v>2825741</v>
      </c>
      <c r="M51" s="62"/>
      <c r="N51" s="113">
        <f t="shared" si="2"/>
        <v>5918570</v>
      </c>
      <c r="O51" s="113">
        <f t="shared" si="3"/>
        <v>6138196</v>
      </c>
      <c r="P51" s="46">
        <f t="shared" si="4"/>
        <v>14378137</v>
      </c>
      <c r="Q51" s="46">
        <f t="shared" si="5"/>
        <v>14900082</v>
      </c>
      <c r="R51" s="12"/>
      <c r="S51" s="24"/>
      <c r="T51" s="3"/>
      <c r="U51" s="3"/>
      <c r="W51" s="12"/>
      <c r="X51" s="12"/>
    </row>
    <row r="52" spans="1:24" ht="12.5" x14ac:dyDescent="0.25">
      <c r="A52" s="7"/>
      <c r="B52" s="10"/>
      <c r="C52" s="11" t="s">
        <v>19</v>
      </c>
      <c r="D52" s="61">
        <v>295587</v>
      </c>
      <c r="E52" s="52">
        <v>2518557</v>
      </c>
      <c r="F52" s="52">
        <v>6098685</v>
      </c>
      <c r="G52" s="52"/>
      <c r="H52" s="127">
        <f t="shared" si="0"/>
        <v>8617242</v>
      </c>
      <c r="I52" s="128">
        <f t="shared" si="1"/>
        <v>8912829</v>
      </c>
      <c r="J52" s="62">
        <v>218340</v>
      </c>
      <c r="K52" s="62">
        <v>3179953</v>
      </c>
      <c r="L52" s="62">
        <v>2969276</v>
      </c>
      <c r="M52" s="62"/>
      <c r="N52" s="113">
        <f t="shared" si="2"/>
        <v>6149229</v>
      </c>
      <c r="O52" s="113">
        <f t="shared" si="3"/>
        <v>6367569</v>
      </c>
      <c r="P52" s="46">
        <f t="shared" si="4"/>
        <v>14766471</v>
      </c>
      <c r="Q52" s="46">
        <f t="shared" si="5"/>
        <v>15280398</v>
      </c>
      <c r="R52" s="12"/>
      <c r="S52" s="24"/>
      <c r="T52" s="3"/>
      <c r="U52" s="3"/>
      <c r="W52" s="12"/>
      <c r="X52" s="12"/>
    </row>
    <row r="53" spans="1:24" ht="12.5" x14ac:dyDescent="0.25">
      <c r="A53" s="7"/>
      <c r="B53" s="10"/>
      <c r="C53" s="11" t="s">
        <v>20</v>
      </c>
      <c r="D53" s="61">
        <v>305278</v>
      </c>
      <c r="E53" s="52">
        <v>2551168</v>
      </c>
      <c r="F53" s="52">
        <v>6148772</v>
      </c>
      <c r="G53" s="52"/>
      <c r="H53" s="127">
        <f t="shared" si="0"/>
        <v>8699940</v>
      </c>
      <c r="I53" s="128">
        <f t="shared" si="1"/>
        <v>9005218</v>
      </c>
      <c r="J53" s="62">
        <v>228841</v>
      </c>
      <c r="K53" s="62">
        <v>3240362</v>
      </c>
      <c r="L53" s="62">
        <v>2945827</v>
      </c>
      <c r="M53" s="62"/>
      <c r="N53" s="113">
        <f t="shared" si="2"/>
        <v>6186189</v>
      </c>
      <c r="O53" s="113">
        <f t="shared" si="3"/>
        <v>6415030</v>
      </c>
      <c r="P53" s="46">
        <f t="shared" si="4"/>
        <v>14886129</v>
      </c>
      <c r="Q53" s="46">
        <f t="shared" si="5"/>
        <v>15420248</v>
      </c>
      <c r="R53" s="12"/>
      <c r="S53" s="24"/>
      <c r="T53" s="3"/>
      <c r="U53" s="3"/>
      <c r="W53" s="12"/>
      <c r="X53" s="12"/>
    </row>
    <row r="54" spans="1:24" ht="12.5" x14ac:dyDescent="0.25">
      <c r="A54" s="7"/>
      <c r="B54" s="11"/>
      <c r="C54" s="11" t="s">
        <v>21</v>
      </c>
      <c r="D54" s="61">
        <v>246273</v>
      </c>
      <c r="E54" s="52">
        <v>2496978</v>
      </c>
      <c r="F54" s="52">
        <v>6626620</v>
      </c>
      <c r="G54" s="52"/>
      <c r="H54" s="127">
        <f t="shared" si="0"/>
        <v>9123598</v>
      </c>
      <c r="I54" s="128">
        <f t="shared" si="1"/>
        <v>9369871</v>
      </c>
      <c r="J54" s="62">
        <v>127571</v>
      </c>
      <c r="K54" s="62">
        <v>3053237</v>
      </c>
      <c r="L54" s="62">
        <v>3195608</v>
      </c>
      <c r="M54" s="62"/>
      <c r="N54" s="113">
        <f t="shared" si="2"/>
        <v>6248845</v>
      </c>
      <c r="O54" s="113">
        <f t="shared" si="3"/>
        <v>6376416</v>
      </c>
      <c r="P54" s="46">
        <f t="shared" si="4"/>
        <v>15372443</v>
      </c>
      <c r="Q54" s="46">
        <f t="shared" si="5"/>
        <v>15746287</v>
      </c>
      <c r="R54" s="12"/>
      <c r="S54" s="24"/>
      <c r="T54" s="3"/>
      <c r="U54" s="3"/>
      <c r="W54" s="12"/>
      <c r="X54" s="12"/>
    </row>
    <row r="55" spans="1:24" ht="12.5" x14ac:dyDescent="0.25">
      <c r="A55" s="7"/>
      <c r="B55" s="10"/>
      <c r="C55" s="11" t="s">
        <v>22</v>
      </c>
      <c r="D55" s="61">
        <v>241047</v>
      </c>
      <c r="E55" s="52">
        <v>2476460</v>
      </c>
      <c r="F55" s="52">
        <v>6798770</v>
      </c>
      <c r="G55" s="52"/>
      <c r="H55" s="127">
        <f t="shared" si="0"/>
        <v>9275230</v>
      </c>
      <c r="I55" s="128">
        <f t="shared" si="1"/>
        <v>9516277</v>
      </c>
      <c r="J55" s="62">
        <v>100245</v>
      </c>
      <c r="K55" s="62">
        <v>3252529</v>
      </c>
      <c r="L55" s="62">
        <v>3297210</v>
      </c>
      <c r="M55" s="62"/>
      <c r="N55" s="113">
        <f t="shared" si="2"/>
        <v>6549739</v>
      </c>
      <c r="O55" s="113">
        <f t="shared" si="3"/>
        <v>6649984</v>
      </c>
      <c r="P55" s="46">
        <f t="shared" si="4"/>
        <v>15824969</v>
      </c>
      <c r="Q55" s="46">
        <f t="shared" si="5"/>
        <v>16166261</v>
      </c>
      <c r="R55" s="12"/>
      <c r="S55" s="24"/>
      <c r="T55" s="3"/>
      <c r="U55" s="3"/>
      <c r="W55" s="12"/>
      <c r="X55" s="12"/>
    </row>
    <row r="56" spans="1:24" ht="13" thickBot="1" x14ac:dyDescent="0.3">
      <c r="A56" s="7"/>
      <c r="B56" s="14"/>
      <c r="C56" s="15" t="s">
        <v>23</v>
      </c>
      <c r="D56" s="53">
        <v>240986</v>
      </c>
      <c r="E56" s="50">
        <v>2424041</v>
      </c>
      <c r="F56" s="50">
        <v>7128094</v>
      </c>
      <c r="G56" s="50"/>
      <c r="H56" s="129">
        <f t="shared" si="0"/>
        <v>9552135</v>
      </c>
      <c r="I56" s="130">
        <f t="shared" si="1"/>
        <v>9793121</v>
      </c>
      <c r="J56" s="54">
        <v>127494</v>
      </c>
      <c r="K56" s="54">
        <v>3130634</v>
      </c>
      <c r="L56" s="54">
        <v>3640219</v>
      </c>
      <c r="M56" s="54"/>
      <c r="N56" s="121">
        <f t="shared" si="2"/>
        <v>6770853</v>
      </c>
      <c r="O56" s="121">
        <f t="shared" si="3"/>
        <v>6898347</v>
      </c>
      <c r="P56" s="43">
        <f t="shared" si="4"/>
        <v>16322988</v>
      </c>
      <c r="Q56" s="43">
        <f t="shared" si="5"/>
        <v>16691468</v>
      </c>
      <c r="R56" s="12"/>
      <c r="S56" s="24"/>
      <c r="T56" s="3"/>
      <c r="U56" s="3"/>
      <c r="W56" s="12"/>
      <c r="X56" s="12"/>
    </row>
    <row r="57" spans="1:24" ht="12.5" x14ac:dyDescent="0.25">
      <c r="A57" s="7"/>
      <c r="B57" s="8">
        <v>2018</v>
      </c>
      <c r="C57" s="8" t="s">
        <v>12</v>
      </c>
      <c r="D57" s="57">
        <v>293268</v>
      </c>
      <c r="E57" s="51">
        <v>2227811</v>
      </c>
      <c r="F57" s="51">
        <v>7291878</v>
      </c>
      <c r="G57" s="51"/>
      <c r="H57" s="125">
        <f t="shared" si="0"/>
        <v>9519689</v>
      </c>
      <c r="I57" s="126">
        <f t="shared" si="1"/>
        <v>9812957</v>
      </c>
      <c r="J57" s="58">
        <v>120835</v>
      </c>
      <c r="K57" s="58">
        <v>3067924</v>
      </c>
      <c r="L57" s="58">
        <v>3635148</v>
      </c>
      <c r="M57" s="58"/>
      <c r="N57" s="118">
        <f t="shared" si="2"/>
        <v>6703072</v>
      </c>
      <c r="O57" s="118">
        <f t="shared" si="3"/>
        <v>6823907</v>
      </c>
      <c r="P57" s="49">
        <f t="shared" si="4"/>
        <v>16222761</v>
      </c>
      <c r="Q57" s="49">
        <f t="shared" si="5"/>
        <v>16636864</v>
      </c>
      <c r="R57" s="12"/>
      <c r="S57" s="24"/>
      <c r="T57" s="3"/>
      <c r="U57" s="3"/>
      <c r="W57" s="12"/>
      <c r="X57" s="12"/>
    </row>
    <row r="58" spans="1:24" ht="12.5" x14ac:dyDescent="0.25">
      <c r="A58" s="7"/>
      <c r="B58" s="10"/>
      <c r="C58" s="11" t="s">
        <v>13</v>
      </c>
      <c r="D58" s="61">
        <v>272184</v>
      </c>
      <c r="E58" s="52">
        <v>2019996</v>
      </c>
      <c r="F58" s="52">
        <v>7679530</v>
      </c>
      <c r="G58" s="52"/>
      <c r="H58" s="127">
        <f t="shared" si="0"/>
        <v>9699526</v>
      </c>
      <c r="I58" s="128">
        <f t="shared" si="1"/>
        <v>9971710</v>
      </c>
      <c r="J58" s="62">
        <v>187857</v>
      </c>
      <c r="K58" s="62">
        <v>2893086</v>
      </c>
      <c r="L58" s="62">
        <v>3975138</v>
      </c>
      <c r="M58" s="62"/>
      <c r="N58" s="113">
        <f t="shared" si="2"/>
        <v>6868224</v>
      </c>
      <c r="O58" s="113">
        <f t="shared" si="3"/>
        <v>7056081</v>
      </c>
      <c r="P58" s="46">
        <f t="shared" si="4"/>
        <v>16567750</v>
      </c>
      <c r="Q58" s="46">
        <f t="shared" si="5"/>
        <v>17027791</v>
      </c>
      <c r="R58" s="12"/>
      <c r="S58" s="24"/>
      <c r="T58" s="3"/>
      <c r="U58" s="3"/>
      <c r="W58" s="12"/>
      <c r="X58" s="12"/>
    </row>
    <row r="59" spans="1:24" ht="12.5" x14ac:dyDescent="0.25">
      <c r="A59" s="7"/>
      <c r="B59" s="10"/>
      <c r="C59" s="11" t="s">
        <v>14</v>
      </c>
      <c r="D59" s="61">
        <v>236639</v>
      </c>
      <c r="E59" s="52">
        <v>1904017</v>
      </c>
      <c r="F59" s="52">
        <v>8237092</v>
      </c>
      <c r="G59" s="52"/>
      <c r="H59" s="127">
        <f t="shared" si="0"/>
        <v>10141109</v>
      </c>
      <c r="I59" s="128">
        <f t="shared" si="1"/>
        <v>10377748</v>
      </c>
      <c r="J59" s="62">
        <v>181011</v>
      </c>
      <c r="K59" s="62">
        <v>2629527</v>
      </c>
      <c r="L59" s="62">
        <v>4161317</v>
      </c>
      <c r="M59" s="62"/>
      <c r="N59" s="113">
        <f t="shared" si="2"/>
        <v>6790844</v>
      </c>
      <c r="O59" s="113">
        <f t="shared" si="3"/>
        <v>6971855</v>
      </c>
      <c r="P59" s="46">
        <f t="shared" si="4"/>
        <v>16931953</v>
      </c>
      <c r="Q59" s="46">
        <f t="shared" si="5"/>
        <v>17349603</v>
      </c>
      <c r="R59" s="12"/>
      <c r="S59" s="24"/>
      <c r="T59" s="3"/>
      <c r="U59" s="3"/>
      <c r="W59" s="12"/>
      <c r="X59" s="12"/>
    </row>
    <row r="60" spans="1:24" ht="12.5" x14ac:dyDescent="0.25">
      <c r="A60" s="7"/>
      <c r="B60" s="11"/>
      <c r="C60" s="11" t="s">
        <v>15</v>
      </c>
      <c r="D60" s="61">
        <v>235958</v>
      </c>
      <c r="E60" s="52">
        <v>1870524</v>
      </c>
      <c r="F60" s="52">
        <v>8404330</v>
      </c>
      <c r="G60" s="52"/>
      <c r="H60" s="127">
        <f t="shared" si="0"/>
        <v>10274854</v>
      </c>
      <c r="I60" s="128">
        <f t="shared" si="1"/>
        <v>10510812</v>
      </c>
      <c r="J60" s="62">
        <v>177147</v>
      </c>
      <c r="K60" s="62">
        <v>2597498</v>
      </c>
      <c r="L60" s="62">
        <v>4282252</v>
      </c>
      <c r="M60" s="62"/>
      <c r="N60" s="113">
        <f t="shared" si="2"/>
        <v>6879750</v>
      </c>
      <c r="O60" s="113">
        <f t="shared" si="3"/>
        <v>7056897</v>
      </c>
      <c r="P60" s="46">
        <f t="shared" si="4"/>
        <v>17154604</v>
      </c>
      <c r="Q60" s="46">
        <f t="shared" si="5"/>
        <v>17567709</v>
      </c>
      <c r="R60" s="12"/>
      <c r="S60" s="24"/>
      <c r="T60" s="3"/>
      <c r="U60" s="3"/>
      <c r="W60" s="12"/>
      <c r="X60" s="12"/>
    </row>
    <row r="61" spans="1:24" ht="12.5" x14ac:dyDescent="0.25">
      <c r="A61" s="7"/>
      <c r="B61" s="10"/>
      <c r="C61" s="11" t="s">
        <v>16</v>
      </c>
      <c r="D61" s="61">
        <v>236672</v>
      </c>
      <c r="E61" s="52">
        <v>1847596</v>
      </c>
      <c r="F61" s="52">
        <v>8539072</v>
      </c>
      <c r="G61" s="52"/>
      <c r="H61" s="127">
        <f t="shared" si="0"/>
        <v>10386668</v>
      </c>
      <c r="I61" s="128">
        <f t="shared" si="1"/>
        <v>10623340</v>
      </c>
      <c r="J61" s="62">
        <v>167228</v>
      </c>
      <c r="K61" s="62">
        <v>2564727</v>
      </c>
      <c r="L61" s="62">
        <v>4385789</v>
      </c>
      <c r="M61" s="62"/>
      <c r="N61" s="113">
        <f t="shared" si="2"/>
        <v>6950516</v>
      </c>
      <c r="O61" s="113">
        <f t="shared" si="3"/>
        <v>7117744</v>
      </c>
      <c r="P61" s="46">
        <f t="shared" si="4"/>
        <v>17337184</v>
      </c>
      <c r="Q61" s="46">
        <f t="shared" si="5"/>
        <v>17741084</v>
      </c>
      <c r="R61" s="12"/>
      <c r="S61" s="24"/>
      <c r="T61" s="3"/>
      <c r="U61" s="3"/>
      <c r="W61" s="12"/>
      <c r="X61" s="12"/>
    </row>
    <row r="62" spans="1:24" ht="12.5" x14ac:dyDescent="0.25">
      <c r="A62" s="7"/>
      <c r="B62" s="10"/>
      <c r="C62" s="11" t="s">
        <v>17</v>
      </c>
      <c r="D62" s="61">
        <v>239878</v>
      </c>
      <c r="E62" s="52">
        <v>1819530</v>
      </c>
      <c r="F62" s="52">
        <v>8666971</v>
      </c>
      <c r="G62" s="52"/>
      <c r="H62" s="127">
        <f t="shared" si="0"/>
        <v>10486501</v>
      </c>
      <c r="I62" s="128">
        <f t="shared" si="1"/>
        <v>10726379</v>
      </c>
      <c r="J62" s="62">
        <v>165310</v>
      </c>
      <c r="K62" s="62">
        <v>2519569</v>
      </c>
      <c r="L62" s="62">
        <v>4401856</v>
      </c>
      <c r="M62" s="62"/>
      <c r="N62" s="113">
        <f t="shared" si="2"/>
        <v>6921425</v>
      </c>
      <c r="O62" s="113">
        <f t="shared" si="3"/>
        <v>7086735</v>
      </c>
      <c r="P62" s="46">
        <f t="shared" si="4"/>
        <v>17407926</v>
      </c>
      <c r="Q62" s="46">
        <f t="shared" si="5"/>
        <v>17813114</v>
      </c>
      <c r="R62" s="12"/>
      <c r="S62" s="24"/>
      <c r="T62" s="3"/>
      <c r="U62" s="3"/>
      <c r="W62" s="12"/>
      <c r="X62" s="12"/>
    </row>
    <row r="63" spans="1:24" ht="12.5" x14ac:dyDescent="0.25">
      <c r="A63" s="7"/>
      <c r="B63" s="11"/>
      <c r="C63" s="11" t="s">
        <v>18</v>
      </c>
      <c r="D63" s="61">
        <v>236100</v>
      </c>
      <c r="E63" s="52">
        <v>1809570</v>
      </c>
      <c r="F63" s="52">
        <v>8798337</v>
      </c>
      <c r="G63" s="52"/>
      <c r="H63" s="127">
        <f t="shared" si="0"/>
        <v>10607907</v>
      </c>
      <c r="I63" s="128">
        <f t="shared" si="1"/>
        <v>10844007</v>
      </c>
      <c r="J63" s="62">
        <v>161730</v>
      </c>
      <c r="K63" s="62">
        <v>2401291</v>
      </c>
      <c r="L63" s="62">
        <v>4463403</v>
      </c>
      <c r="M63" s="62"/>
      <c r="N63" s="113">
        <f t="shared" si="2"/>
        <v>6864694</v>
      </c>
      <c r="O63" s="113">
        <f t="shared" si="3"/>
        <v>7026424</v>
      </c>
      <c r="P63" s="46">
        <f t="shared" si="4"/>
        <v>17472601</v>
      </c>
      <c r="Q63" s="46">
        <f t="shared" si="5"/>
        <v>17870431</v>
      </c>
      <c r="R63" s="12"/>
      <c r="S63" s="24"/>
      <c r="T63" s="3"/>
      <c r="U63" s="3"/>
      <c r="W63" s="12"/>
      <c r="X63" s="12"/>
    </row>
    <row r="64" spans="1:24" ht="12.5" x14ac:dyDescent="0.25">
      <c r="A64" s="7"/>
      <c r="B64" s="10"/>
      <c r="C64" s="11" t="s">
        <v>19</v>
      </c>
      <c r="D64" s="61">
        <v>238582</v>
      </c>
      <c r="E64" s="52">
        <v>1790422</v>
      </c>
      <c r="F64" s="52">
        <v>8893607</v>
      </c>
      <c r="G64" s="52"/>
      <c r="H64" s="127">
        <f t="shared" si="0"/>
        <v>10684029</v>
      </c>
      <c r="I64" s="128">
        <f t="shared" si="1"/>
        <v>10922611</v>
      </c>
      <c r="J64" s="62">
        <v>158279</v>
      </c>
      <c r="K64" s="62">
        <v>2336043</v>
      </c>
      <c r="L64" s="62">
        <v>4650298</v>
      </c>
      <c r="M64" s="62"/>
      <c r="N64" s="113">
        <f t="shared" si="2"/>
        <v>6986341</v>
      </c>
      <c r="O64" s="113">
        <f t="shared" si="3"/>
        <v>7144620</v>
      </c>
      <c r="P64" s="46">
        <f t="shared" si="4"/>
        <v>17670370</v>
      </c>
      <c r="Q64" s="46">
        <f t="shared" si="5"/>
        <v>18067231</v>
      </c>
      <c r="R64" s="12"/>
      <c r="S64" s="24"/>
      <c r="T64" s="3"/>
      <c r="U64" s="3"/>
      <c r="W64" s="12"/>
      <c r="X64" s="12"/>
    </row>
    <row r="65" spans="1:24" ht="12.5" x14ac:dyDescent="0.25">
      <c r="A65" s="7"/>
      <c r="B65" s="10"/>
      <c r="C65" s="11" t="s">
        <v>20</v>
      </c>
      <c r="D65" s="61">
        <v>246028</v>
      </c>
      <c r="E65" s="52">
        <v>1782449</v>
      </c>
      <c r="F65" s="52">
        <v>9135528</v>
      </c>
      <c r="G65" s="52"/>
      <c r="H65" s="127">
        <f t="shared" si="0"/>
        <v>10917977</v>
      </c>
      <c r="I65" s="128">
        <f t="shared" si="1"/>
        <v>11164005</v>
      </c>
      <c r="J65" s="62">
        <v>148607</v>
      </c>
      <c r="K65" s="62">
        <v>2224694</v>
      </c>
      <c r="L65" s="62">
        <v>4766117</v>
      </c>
      <c r="M65" s="62"/>
      <c r="N65" s="113">
        <f t="shared" si="2"/>
        <v>6990811</v>
      </c>
      <c r="O65" s="113">
        <f t="shared" si="3"/>
        <v>7139418</v>
      </c>
      <c r="P65" s="46">
        <f t="shared" si="4"/>
        <v>17908788</v>
      </c>
      <c r="Q65" s="46">
        <f t="shared" si="5"/>
        <v>18303423</v>
      </c>
      <c r="R65" s="12"/>
      <c r="S65" s="24"/>
      <c r="T65" s="3"/>
      <c r="U65" s="3"/>
      <c r="W65" s="12"/>
      <c r="X65" s="12"/>
    </row>
    <row r="66" spans="1:24" ht="12.5" x14ac:dyDescent="0.25">
      <c r="A66" s="7"/>
      <c r="B66" s="11"/>
      <c r="C66" s="11" t="s">
        <v>21</v>
      </c>
      <c r="D66" s="61">
        <v>228094</v>
      </c>
      <c r="E66" s="52">
        <v>1845764</v>
      </c>
      <c r="F66" s="52">
        <v>9347803</v>
      </c>
      <c r="G66" s="52"/>
      <c r="H66" s="127">
        <f t="shared" si="0"/>
        <v>11193567</v>
      </c>
      <c r="I66" s="128">
        <f t="shared" si="1"/>
        <v>11421661</v>
      </c>
      <c r="J66" s="62">
        <v>192551</v>
      </c>
      <c r="K66" s="62">
        <v>2171931</v>
      </c>
      <c r="L66" s="62">
        <v>4618615</v>
      </c>
      <c r="M66" s="62"/>
      <c r="N66" s="113">
        <f t="shared" si="2"/>
        <v>6790546</v>
      </c>
      <c r="O66" s="113">
        <f t="shared" si="3"/>
        <v>6983097</v>
      </c>
      <c r="P66" s="46">
        <f t="shared" si="4"/>
        <v>17984113</v>
      </c>
      <c r="Q66" s="46">
        <f t="shared" si="5"/>
        <v>18404758</v>
      </c>
      <c r="R66" s="12"/>
      <c r="S66" s="24"/>
      <c r="T66" s="3"/>
      <c r="U66" s="3"/>
      <c r="W66" s="12"/>
      <c r="X66" s="12"/>
    </row>
    <row r="67" spans="1:24" ht="12.5" x14ac:dyDescent="0.25">
      <c r="A67" s="7"/>
      <c r="B67" s="10"/>
      <c r="C67" s="11" t="s">
        <v>22</v>
      </c>
      <c r="D67" s="61">
        <v>229981</v>
      </c>
      <c r="E67" s="52">
        <v>1736905</v>
      </c>
      <c r="F67" s="52">
        <v>9565158</v>
      </c>
      <c r="G67" s="52"/>
      <c r="H67" s="127">
        <f t="shared" si="0"/>
        <v>11302063</v>
      </c>
      <c r="I67" s="128">
        <f t="shared" si="1"/>
        <v>11532044</v>
      </c>
      <c r="J67" s="62">
        <v>163227</v>
      </c>
      <c r="K67" s="62">
        <v>1995423</v>
      </c>
      <c r="L67" s="62">
        <v>4907359</v>
      </c>
      <c r="M67" s="62"/>
      <c r="N67" s="113">
        <f t="shared" si="2"/>
        <v>6902782</v>
      </c>
      <c r="O67" s="113">
        <f t="shared" si="3"/>
        <v>7066009</v>
      </c>
      <c r="P67" s="46">
        <f t="shared" si="4"/>
        <v>18204845</v>
      </c>
      <c r="Q67" s="46">
        <f t="shared" si="5"/>
        <v>18598053</v>
      </c>
      <c r="R67" s="12"/>
      <c r="S67" s="24"/>
      <c r="T67" s="3"/>
      <c r="U67" s="3"/>
      <c r="W67" s="12"/>
      <c r="X67" s="12"/>
    </row>
    <row r="68" spans="1:24" ht="13" thickBot="1" x14ac:dyDescent="0.3">
      <c r="A68" s="7"/>
      <c r="B68" s="14"/>
      <c r="C68" s="15" t="s">
        <v>23</v>
      </c>
      <c r="D68" s="53">
        <v>223154</v>
      </c>
      <c r="E68" s="50">
        <v>1683206</v>
      </c>
      <c r="F68" s="50">
        <v>9711492</v>
      </c>
      <c r="G68" s="50"/>
      <c r="H68" s="129">
        <f t="shared" si="0"/>
        <v>11394698</v>
      </c>
      <c r="I68" s="130">
        <f t="shared" si="1"/>
        <v>11617852</v>
      </c>
      <c r="J68" s="54">
        <v>157252</v>
      </c>
      <c r="K68" s="54">
        <v>1866478</v>
      </c>
      <c r="L68" s="54">
        <v>4847729</v>
      </c>
      <c r="M68" s="54"/>
      <c r="N68" s="121">
        <f t="shared" si="2"/>
        <v>6714207</v>
      </c>
      <c r="O68" s="121">
        <f t="shared" si="3"/>
        <v>6871459</v>
      </c>
      <c r="P68" s="43">
        <f t="shared" si="4"/>
        <v>18108905</v>
      </c>
      <c r="Q68" s="43">
        <f t="shared" si="5"/>
        <v>18489311</v>
      </c>
      <c r="R68" s="12"/>
      <c r="S68" s="24"/>
      <c r="T68" s="3"/>
      <c r="U68" s="3"/>
      <c r="W68" s="12"/>
      <c r="X68" s="12"/>
    </row>
    <row r="69" spans="1:24" ht="12.5" x14ac:dyDescent="0.25">
      <c r="A69" s="7"/>
      <c r="B69" s="8">
        <v>2019</v>
      </c>
      <c r="C69" s="8" t="s">
        <v>12</v>
      </c>
      <c r="D69" s="57">
        <v>220473</v>
      </c>
      <c r="E69" s="51">
        <v>1599388</v>
      </c>
      <c r="F69" s="51">
        <v>9852468</v>
      </c>
      <c r="G69" s="51"/>
      <c r="H69" s="125">
        <f t="shared" si="0"/>
        <v>11451856</v>
      </c>
      <c r="I69" s="126">
        <f t="shared" si="1"/>
        <v>11672329</v>
      </c>
      <c r="J69" s="58">
        <v>154366</v>
      </c>
      <c r="K69" s="58">
        <v>1720514</v>
      </c>
      <c r="L69" s="58">
        <v>5050022</v>
      </c>
      <c r="M69" s="58"/>
      <c r="N69" s="118">
        <f t="shared" si="2"/>
        <v>6770536</v>
      </c>
      <c r="O69" s="118">
        <f t="shared" si="3"/>
        <v>6924902</v>
      </c>
      <c r="P69" s="49">
        <f t="shared" si="4"/>
        <v>18222392</v>
      </c>
      <c r="Q69" s="49">
        <f t="shared" si="5"/>
        <v>18597231</v>
      </c>
      <c r="R69" s="12"/>
      <c r="S69" s="24"/>
      <c r="T69" s="3"/>
      <c r="U69" s="3"/>
      <c r="W69" s="12"/>
      <c r="X69" s="12"/>
    </row>
    <row r="70" spans="1:24" ht="12.5" x14ac:dyDescent="0.25">
      <c r="A70" s="7"/>
      <c r="B70" s="10"/>
      <c r="C70" s="11" t="s">
        <v>13</v>
      </c>
      <c r="D70" s="61">
        <v>214534</v>
      </c>
      <c r="E70" s="52">
        <v>1564895</v>
      </c>
      <c r="F70" s="52">
        <v>9936579</v>
      </c>
      <c r="G70" s="52"/>
      <c r="H70" s="127">
        <f t="shared" si="0"/>
        <v>11501474</v>
      </c>
      <c r="I70" s="128">
        <f t="shared" si="1"/>
        <v>11716008</v>
      </c>
      <c r="J70" s="62">
        <v>156020</v>
      </c>
      <c r="K70" s="62">
        <v>1739331</v>
      </c>
      <c r="L70" s="62">
        <v>5061502</v>
      </c>
      <c r="M70" s="62"/>
      <c r="N70" s="113">
        <f t="shared" si="2"/>
        <v>6800833</v>
      </c>
      <c r="O70" s="113">
        <f t="shared" si="3"/>
        <v>6956853</v>
      </c>
      <c r="P70" s="46">
        <f t="shared" si="4"/>
        <v>18302307</v>
      </c>
      <c r="Q70" s="46">
        <f t="shared" si="5"/>
        <v>18672861</v>
      </c>
      <c r="R70" s="12"/>
      <c r="S70" s="24"/>
      <c r="T70" s="3"/>
      <c r="U70" s="3"/>
      <c r="W70" s="12"/>
      <c r="X70" s="12"/>
    </row>
    <row r="71" spans="1:24" ht="12.5" x14ac:dyDescent="0.25">
      <c r="A71" s="7"/>
      <c r="B71" s="10"/>
      <c r="C71" s="11" t="s">
        <v>14</v>
      </c>
      <c r="D71" s="61">
        <v>207945</v>
      </c>
      <c r="E71" s="52">
        <v>1533227</v>
      </c>
      <c r="F71" s="52">
        <v>10193853</v>
      </c>
      <c r="G71" s="52"/>
      <c r="H71" s="127">
        <f t="shared" si="0"/>
        <v>11727080</v>
      </c>
      <c r="I71" s="128">
        <f t="shared" si="1"/>
        <v>11935025</v>
      </c>
      <c r="J71" s="62">
        <v>164391</v>
      </c>
      <c r="K71" s="62">
        <v>1565308</v>
      </c>
      <c r="L71" s="62">
        <v>5246663</v>
      </c>
      <c r="M71" s="62"/>
      <c r="N71" s="113">
        <f t="shared" si="2"/>
        <v>6811971</v>
      </c>
      <c r="O71" s="113">
        <f t="shared" si="3"/>
        <v>6976362</v>
      </c>
      <c r="P71" s="46">
        <f t="shared" si="4"/>
        <v>18539051</v>
      </c>
      <c r="Q71" s="46">
        <f t="shared" si="5"/>
        <v>18911387</v>
      </c>
      <c r="R71" s="12"/>
      <c r="S71" s="24"/>
      <c r="T71" s="3"/>
      <c r="U71" s="3"/>
      <c r="W71" s="12"/>
      <c r="X71" s="12"/>
    </row>
    <row r="72" spans="1:24" ht="12.5" x14ac:dyDescent="0.25">
      <c r="A72" s="7"/>
      <c r="B72" s="11"/>
      <c r="C72" s="11" t="s">
        <v>15</v>
      </c>
      <c r="D72" s="61">
        <v>181545</v>
      </c>
      <c r="E72" s="52">
        <v>1486634</v>
      </c>
      <c r="F72" s="52">
        <v>10318709</v>
      </c>
      <c r="G72" s="52"/>
      <c r="H72" s="127">
        <f t="shared" si="0"/>
        <v>11805343</v>
      </c>
      <c r="I72" s="128">
        <f t="shared" si="1"/>
        <v>11986888</v>
      </c>
      <c r="J72" s="62">
        <v>158269</v>
      </c>
      <c r="K72" s="62">
        <v>1436523</v>
      </c>
      <c r="L72" s="62">
        <v>5334054</v>
      </c>
      <c r="M72" s="62"/>
      <c r="N72" s="113">
        <f t="shared" si="2"/>
        <v>6770577</v>
      </c>
      <c r="O72" s="113">
        <f t="shared" si="3"/>
        <v>6928846</v>
      </c>
      <c r="P72" s="46">
        <f t="shared" si="4"/>
        <v>18575920</v>
      </c>
      <c r="Q72" s="46">
        <f t="shared" si="5"/>
        <v>18915734</v>
      </c>
      <c r="R72" s="12"/>
      <c r="S72" s="24"/>
      <c r="T72" s="3"/>
      <c r="U72" s="3"/>
      <c r="W72" s="12"/>
      <c r="X72" s="12"/>
    </row>
    <row r="73" spans="1:24" ht="12.5" x14ac:dyDescent="0.25">
      <c r="A73" s="7"/>
      <c r="B73" s="10"/>
      <c r="C73" s="11" t="s">
        <v>16</v>
      </c>
      <c r="D73" s="61">
        <v>174647</v>
      </c>
      <c r="E73" s="52">
        <v>1453996</v>
      </c>
      <c r="F73" s="52">
        <v>10403283</v>
      </c>
      <c r="G73" s="52"/>
      <c r="H73" s="127">
        <f t="shared" si="0"/>
        <v>11857279</v>
      </c>
      <c r="I73" s="128">
        <f t="shared" si="1"/>
        <v>12031926</v>
      </c>
      <c r="J73" s="62">
        <v>151174</v>
      </c>
      <c r="K73" s="62">
        <v>1386593</v>
      </c>
      <c r="L73" s="62">
        <v>5376350</v>
      </c>
      <c r="M73" s="62"/>
      <c r="N73" s="113">
        <f t="shared" si="2"/>
        <v>6762943</v>
      </c>
      <c r="O73" s="113">
        <f t="shared" si="3"/>
        <v>6914117</v>
      </c>
      <c r="P73" s="46">
        <f t="shared" si="4"/>
        <v>18620222</v>
      </c>
      <c r="Q73" s="46">
        <f t="shared" si="5"/>
        <v>18946043</v>
      </c>
      <c r="R73" s="12"/>
      <c r="S73" s="24"/>
      <c r="T73" s="3"/>
      <c r="U73" s="3"/>
      <c r="W73" s="12"/>
      <c r="X73" s="12"/>
    </row>
    <row r="74" spans="1:24" ht="12.5" x14ac:dyDescent="0.25">
      <c r="A74" s="7"/>
      <c r="B74" s="10"/>
      <c r="C74" s="11" t="s">
        <v>17</v>
      </c>
      <c r="D74" s="61">
        <v>170997</v>
      </c>
      <c r="E74" s="52">
        <v>1407198</v>
      </c>
      <c r="F74" s="52">
        <v>10462331</v>
      </c>
      <c r="G74" s="52"/>
      <c r="H74" s="127">
        <f t="shared" ref="H74:H108" si="6">SUM(E74:G74)</f>
        <v>11869529</v>
      </c>
      <c r="I74" s="128">
        <f t="shared" ref="I74:I108" si="7">SUM(D74:G74)</f>
        <v>12040526</v>
      </c>
      <c r="J74" s="62">
        <v>146099</v>
      </c>
      <c r="K74" s="62">
        <v>1332649</v>
      </c>
      <c r="L74" s="62">
        <v>5421635</v>
      </c>
      <c r="M74" s="62"/>
      <c r="N74" s="113">
        <f t="shared" ref="N74:N108" si="8">SUM(K74:M74)</f>
        <v>6754284</v>
      </c>
      <c r="O74" s="113">
        <f t="shared" ref="O74:O108" si="9">SUM(J74:M74)</f>
        <v>6900383</v>
      </c>
      <c r="P74" s="46">
        <f t="shared" ref="P74:P108" si="10">+H74+N74</f>
        <v>18623813</v>
      </c>
      <c r="Q74" s="46">
        <f t="shared" ref="Q74:Q108" si="11">+I74+O74</f>
        <v>18940909</v>
      </c>
      <c r="R74" s="12"/>
      <c r="S74" s="24"/>
      <c r="T74" s="3"/>
      <c r="U74" s="3"/>
      <c r="W74" s="12"/>
      <c r="X74" s="12"/>
    </row>
    <row r="75" spans="1:24" ht="12.5" x14ac:dyDescent="0.25">
      <c r="A75" s="7"/>
      <c r="B75" s="11"/>
      <c r="C75" s="11" t="s">
        <v>18</v>
      </c>
      <c r="D75" s="61">
        <v>166127</v>
      </c>
      <c r="E75" s="52">
        <v>1388399</v>
      </c>
      <c r="F75" s="52">
        <v>10484405</v>
      </c>
      <c r="G75" s="52"/>
      <c r="H75" s="127">
        <f t="shared" si="6"/>
        <v>11872804</v>
      </c>
      <c r="I75" s="128">
        <f t="shared" si="7"/>
        <v>12038931</v>
      </c>
      <c r="J75" s="62">
        <v>141255</v>
      </c>
      <c r="K75" s="62">
        <v>1294342</v>
      </c>
      <c r="L75" s="62">
        <v>5415161</v>
      </c>
      <c r="M75" s="62"/>
      <c r="N75" s="113">
        <f t="shared" si="8"/>
        <v>6709503</v>
      </c>
      <c r="O75" s="113">
        <f t="shared" si="9"/>
        <v>6850758</v>
      </c>
      <c r="P75" s="46">
        <f t="shared" si="10"/>
        <v>18582307</v>
      </c>
      <c r="Q75" s="46">
        <f t="shared" si="11"/>
        <v>18889689</v>
      </c>
      <c r="R75" s="12"/>
      <c r="S75" s="24"/>
      <c r="T75" s="3"/>
      <c r="U75" s="3"/>
      <c r="W75" s="12"/>
      <c r="X75" s="12"/>
    </row>
    <row r="76" spans="1:24" ht="12.5" x14ac:dyDescent="0.25">
      <c r="A76" s="7"/>
      <c r="B76" s="10"/>
      <c r="C76" s="11" t="s">
        <v>19</v>
      </c>
      <c r="D76" s="61">
        <v>164196</v>
      </c>
      <c r="E76" s="52">
        <v>1355181</v>
      </c>
      <c r="F76" s="52">
        <v>10622310</v>
      </c>
      <c r="G76" s="52"/>
      <c r="H76" s="127">
        <f t="shared" si="6"/>
        <v>11977491</v>
      </c>
      <c r="I76" s="128">
        <f t="shared" si="7"/>
        <v>12141687</v>
      </c>
      <c r="J76" s="62">
        <v>132906</v>
      </c>
      <c r="K76" s="62">
        <v>1211011</v>
      </c>
      <c r="L76" s="62">
        <v>5367487</v>
      </c>
      <c r="M76" s="62"/>
      <c r="N76" s="113">
        <f t="shared" si="8"/>
        <v>6578498</v>
      </c>
      <c r="O76" s="113">
        <f t="shared" si="9"/>
        <v>6711404</v>
      </c>
      <c r="P76" s="46">
        <f t="shared" si="10"/>
        <v>18555989</v>
      </c>
      <c r="Q76" s="46">
        <f t="shared" si="11"/>
        <v>18853091</v>
      </c>
      <c r="R76" s="12"/>
      <c r="S76" s="24"/>
      <c r="T76" s="3"/>
      <c r="U76" s="3"/>
      <c r="W76" s="12"/>
      <c r="X76" s="12"/>
    </row>
    <row r="77" spans="1:24" ht="12.5" x14ac:dyDescent="0.25">
      <c r="A77" s="7"/>
      <c r="B77" s="10"/>
      <c r="C77" s="11" t="s">
        <v>20</v>
      </c>
      <c r="D77" s="61">
        <v>161725</v>
      </c>
      <c r="E77" s="52">
        <v>1343149</v>
      </c>
      <c r="F77" s="52">
        <v>10681408</v>
      </c>
      <c r="G77" s="52"/>
      <c r="H77" s="127">
        <f t="shared" si="6"/>
        <v>12024557</v>
      </c>
      <c r="I77" s="128">
        <f t="shared" si="7"/>
        <v>12186282</v>
      </c>
      <c r="J77" s="62">
        <v>129779</v>
      </c>
      <c r="K77" s="62">
        <v>1189016</v>
      </c>
      <c r="L77" s="62">
        <v>5250582</v>
      </c>
      <c r="M77" s="62"/>
      <c r="N77" s="113">
        <f t="shared" si="8"/>
        <v>6439598</v>
      </c>
      <c r="O77" s="113">
        <f t="shared" si="9"/>
        <v>6569377</v>
      </c>
      <c r="P77" s="46">
        <f t="shared" si="10"/>
        <v>18464155</v>
      </c>
      <c r="Q77" s="46">
        <f t="shared" si="11"/>
        <v>18755659</v>
      </c>
      <c r="R77" s="12"/>
      <c r="S77" s="24"/>
      <c r="T77" s="3"/>
      <c r="U77" s="3"/>
      <c r="W77" s="12"/>
      <c r="X77" s="12"/>
    </row>
    <row r="78" spans="1:24" ht="12.5" x14ac:dyDescent="0.25">
      <c r="A78" s="7"/>
      <c r="B78" s="11"/>
      <c r="C78" s="11" t="s">
        <v>21</v>
      </c>
      <c r="D78" s="61">
        <v>144926</v>
      </c>
      <c r="E78" s="52">
        <v>1349263</v>
      </c>
      <c r="F78" s="52">
        <v>10727004</v>
      </c>
      <c r="G78" s="52"/>
      <c r="H78" s="127">
        <f t="shared" si="6"/>
        <v>12076267</v>
      </c>
      <c r="I78" s="128">
        <f t="shared" si="7"/>
        <v>12221193</v>
      </c>
      <c r="J78" s="62">
        <v>129235</v>
      </c>
      <c r="K78" s="62">
        <v>1119306</v>
      </c>
      <c r="L78" s="62">
        <v>5229908</v>
      </c>
      <c r="M78" s="62"/>
      <c r="N78" s="113">
        <f t="shared" si="8"/>
        <v>6349214</v>
      </c>
      <c r="O78" s="113">
        <f t="shared" si="9"/>
        <v>6478449</v>
      </c>
      <c r="P78" s="46">
        <f t="shared" si="10"/>
        <v>18425481</v>
      </c>
      <c r="Q78" s="46">
        <f t="shared" si="11"/>
        <v>18699642</v>
      </c>
      <c r="R78" s="12"/>
      <c r="S78" s="24"/>
      <c r="T78" s="3"/>
      <c r="U78" s="3"/>
      <c r="W78" s="12"/>
      <c r="X78" s="12"/>
    </row>
    <row r="79" spans="1:24" ht="12.5" x14ac:dyDescent="0.25">
      <c r="A79" s="7"/>
      <c r="B79" s="10"/>
      <c r="C79" s="11" t="s">
        <v>22</v>
      </c>
      <c r="D79" s="61">
        <v>162949</v>
      </c>
      <c r="E79" s="52">
        <v>1354178</v>
      </c>
      <c r="F79" s="52">
        <v>10926790</v>
      </c>
      <c r="G79" s="52"/>
      <c r="H79" s="127">
        <f t="shared" si="6"/>
        <v>12280968</v>
      </c>
      <c r="I79" s="128">
        <f t="shared" si="7"/>
        <v>12443917</v>
      </c>
      <c r="J79" s="62">
        <v>123097</v>
      </c>
      <c r="K79" s="62">
        <v>1108259</v>
      </c>
      <c r="L79" s="62">
        <v>5256202</v>
      </c>
      <c r="M79" s="62"/>
      <c r="N79" s="113">
        <f t="shared" si="8"/>
        <v>6364461</v>
      </c>
      <c r="O79" s="113">
        <f t="shared" si="9"/>
        <v>6487558</v>
      </c>
      <c r="P79" s="46">
        <f t="shared" si="10"/>
        <v>18645429</v>
      </c>
      <c r="Q79" s="46">
        <f t="shared" si="11"/>
        <v>18931475</v>
      </c>
      <c r="R79" s="12"/>
      <c r="S79" s="24"/>
      <c r="T79" s="3"/>
      <c r="U79" s="3"/>
      <c r="W79" s="12"/>
      <c r="X79" s="12"/>
    </row>
    <row r="80" spans="1:24" ht="13" thickBot="1" x14ac:dyDescent="0.3">
      <c r="A80" s="7"/>
      <c r="B80" s="14"/>
      <c r="C80" s="15" t="s">
        <v>23</v>
      </c>
      <c r="D80" s="53">
        <v>163653</v>
      </c>
      <c r="E80" s="50">
        <v>1341288</v>
      </c>
      <c r="F80" s="50">
        <v>11079855</v>
      </c>
      <c r="G80" s="50"/>
      <c r="H80" s="129">
        <f t="shared" si="6"/>
        <v>12421143</v>
      </c>
      <c r="I80" s="130">
        <f t="shared" si="7"/>
        <v>12584796</v>
      </c>
      <c r="J80" s="54">
        <v>122470</v>
      </c>
      <c r="K80" s="54">
        <v>1113180</v>
      </c>
      <c r="L80" s="54">
        <v>5426759</v>
      </c>
      <c r="M80" s="54"/>
      <c r="N80" s="121">
        <f t="shared" si="8"/>
        <v>6539939</v>
      </c>
      <c r="O80" s="121">
        <f t="shared" si="9"/>
        <v>6662409</v>
      </c>
      <c r="P80" s="43">
        <f t="shared" si="10"/>
        <v>18961082</v>
      </c>
      <c r="Q80" s="43">
        <f t="shared" si="11"/>
        <v>19247205</v>
      </c>
      <c r="R80" s="12"/>
      <c r="S80" s="24"/>
      <c r="T80" s="3"/>
      <c r="U80" s="3"/>
      <c r="W80" s="12"/>
      <c r="X80" s="12"/>
    </row>
    <row r="81" spans="1:24" ht="12.5" x14ac:dyDescent="0.25">
      <c r="A81" s="7"/>
      <c r="B81" s="8">
        <v>2020</v>
      </c>
      <c r="C81" s="8" t="s">
        <v>12</v>
      </c>
      <c r="D81" s="57">
        <v>159876</v>
      </c>
      <c r="E81" s="51">
        <v>1330855</v>
      </c>
      <c r="F81" s="51">
        <v>11135049</v>
      </c>
      <c r="G81" s="51"/>
      <c r="H81" s="125">
        <f t="shared" si="6"/>
        <v>12465904</v>
      </c>
      <c r="I81" s="126">
        <f t="shared" si="7"/>
        <v>12625780</v>
      </c>
      <c r="J81" s="58">
        <v>119331</v>
      </c>
      <c r="K81" s="58">
        <v>1055729</v>
      </c>
      <c r="L81" s="58">
        <v>5416199</v>
      </c>
      <c r="M81" s="58"/>
      <c r="N81" s="118">
        <f t="shared" si="8"/>
        <v>6471928</v>
      </c>
      <c r="O81" s="118">
        <f t="shared" si="9"/>
        <v>6591259</v>
      </c>
      <c r="P81" s="49">
        <f t="shared" si="10"/>
        <v>18937832</v>
      </c>
      <c r="Q81" s="49">
        <f t="shared" si="11"/>
        <v>19217039</v>
      </c>
      <c r="R81" s="12"/>
      <c r="S81" s="24"/>
      <c r="T81" s="3"/>
      <c r="U81" s="3"/>
      <c r="W81" s="12"/>
      <c r="X81" s="12"/>
    </row>
    <row r="82" spans="1:24" ht="12.5" x14ac:dyDescent="0.25">
      <c r="A82" s="7"/>
      <c r="B82" s="10"/>
      <c r="C82" s="11" t="s">
        <v>13</v>
      </c>
      <c r="D82" s="61">
        <v>156688</v>
      </c>
      <c r="E82" s="52">
        <v>1344842</v>
      </c>
      <c r="F82" s="52">
        <v>11172838</v>
      </c>
      <c r="G82" s="52"/>
      <c r="H82" s="127">
        <f t="shared" si="6"/>
        <v>12517680</v>
      </c>
      <c r="I82" s="128">
        <f t="shared" si="7"/>
        <v>12674368</v>
      </c>
      <c r="J82" s="62">
        <v>112691</v>
      </c>
      <c r="K82" s="62">
        <v>1034163</v>
      </c>
      <c r="L82" s="62">
        <v>5312127</v>
      </c>
      <c r="M82" s="62"/>
      <c r="N82" s="113">
        <f t="shared" si="8"/>
        <v>6346290</v>
      </c>
      <c r="O82" s="113">
        <f t="shared" si="9"/>
        <v>6458981</v>
      </c>
      <c r="P82" s="46">
        <f t="shared" si="10"/>
        <v>18863970</v>
      </c>
      <c r="Q82" s="46">
        <f t="shared" si="11"/>
        <v>19133349</v>
      </c>
      <c r="R82" s="12"/>
      <c r="S82" s="24"/>
      <c r="T82" s="3"/>
      <c r="U82" s="3"/>
      <c r="W82" s="12"/>
      <c r="X82" s="12"/>
    </row>
    <row r="83" spans="1:24" ht="12.5" x14ac:dyDescent="0.25">
      <c r="A83" s="7"/>
      <c r="B83" s="10"/>
      <c r="C83" s="11" t="s">
        <v>14</v>
      </c>
      <c r="D83" s="61">
        <v>151821</v>
      </c>
      <c r="E83" s="52">
        <v>1323990</v>
      </c>
      <c r="F83" s="52">
        <v>11325740</v>
      </c>
      <c r="G83" s="52"/>
      <c r="H83" s="127">
        <f t="shared" si="6"/>
        <v>12649730</v>
      </c>
      <c r="I83" s="128">
        <f t="shared" si="7"/>
        <v>12801551</v>
      </c>
      <c r="J83" s="62">
        <v>111794</v>
      </c>
      <c r="K83" s="62">
        <v>1022492</v>
      </c>
      <c r="L83" s="62">
        <v>5273906</v>
      </c>
      <c r="M83" s="62"/>
      <c r="N83" s="113">
        <f t="shared" si="8"/>
        <v>6296398</v>
      </c>
      <c r="O83" s="113">
        <f t="shared" si="9"/>
        <v>6408192</v>
      </c>
      <c r="P83" s="46">
        <f t="shared" si="10"/>
        <v>18946128</v>
      </c>
      <c r="Q83" s="46">
        <f t="shared" si="11"/>
        <v>19209743</v>
      </c>
      <c r="R83" s="12"/>
      <c r="S83" s="24"/>
      <c r="T83" s="3"/>
      <c r="U83" s="3"/>
      <c r="W83" s="12"/>
      <c r="X83" s="12"/>
    </row>
    <row r="84" spans="1:24" ht="12.5" x14ac:dyDescent="0.25">
      <c r="A84" s="7"/>
      <c r="B84" s="11"/>
      <c r="C84" s="11" t="s">
        <v>15</v>
      </c>
      <c r="D84" s="61">
        <v>148754</v>
      </c>
      <c r="E84" s="52">
        <v>1291121</v>
      </c>
      <c r="F84" s="52">
        <v>11440696</v>
      </c>
      <c r="G84" s="52"/>
      <c r="H84" s="127">
        <f t="shared" si="6"/>
        <v>12731817</v>
      </c>
      <c r="I84" s="128">
        <f t="shared" si="7"/>
        <v>12880571</v>
      </c>
      <c r="J84" s="62">
        <v>107331</v>
      </c>
      <c r="K84" s="62">
        <v>1003305</v>
      </c>
      <c r="L84" s="62">
        <v>5142456</v>
      </c>
      <c r="M84" s="62"/>
      <c r="N84" s="113">
        <f t="shared" si="8"/>
        <v>6145761</v>
      </c>
      <c r="O84" s="113">
        <f t="shared" si="9"/>
        <v>6253092</v>
      </c>
      <c r="P84" s="46">
        <f t="shared" si="10"/>
        <v>18877578</v>
      </c>
      <c r="Q84" s="46">
        <f t="shared" si="11"/>
        <v>19133663</v>
      </c>
      <c r="R84" s="12"/>
      <c r="S84" s="24"/>
      <c r="T84" s="3"/>
      <c r="U84" s="3"/>
      <c r="W84" s="12"/>
      <c r="X84" s="12"/>
    </row>
    <row r="85" spans="1:24" ht="12.5" x14ac:dyDescent="0.25">
      <c r="A85" s="7"/>
      <c r="B85" s="10"/>
      <c r="C85" s="11" t="s">
        <v>16</v>
      </c>
      <c r="D85" s="61">
        <v>146427</v>
      </c>
      <c r="E85" s="52">
        <v>1294388</v>
      </c>
      <c r="F85" s="52">
        <v>11412139</v>
      </c>
      <c r="G85" s="52"/>
      <c r="H85" s="127">
        <f t="shared" si="6"/>
        <v>12706527</v>
      </c>
      <c r="I85" s="128">
        <f t="shared" si="7"/>
        <v>12852954</v>
      </c>
      <c r="J85" s="62">
        <v>108605</v>
      </c>
      <c r="K85" s="62">
        <v>990815</v>
      </c>
      <c r="L85" s="62">
        <v>5277977</v>
      </c>
      <c r="M85" s="62"/>
      <c r="N85" s="113">
        <f t="shared" si="8"/>
        <v>6268792</v>
      </c>
      <c r="O85" s="113">
        <f t="shared" si="9"/>
        <v>6377397</v>
      </c>
      <c r="P85" s="46">
        <f t="shared" si="10"/>
        <v>18975319</v>
      </c>
      <c r="Q85" s="46">
        <f t="shared" si="11"/>
        <v>19230351</v>
      </c>
      <c r="R85" s="12"/>
      <c r="S85" s="24"/>
      <c r="T85" s="3"/>
      <c r="U85" s="3"/>
      <c r="W85" s="12"/>
      <c r="X85" s="12"/>
    </row>
    <row r="86" spans="1:24" ht="12.5" x14ac:dyDescent="0.25">
      <c r="A86" s="7"/>
      <c r="B86" s="10"/>
      <c r="C86" s="11" t="s">
        <v>17</v>
      </c>
      <c r="D86" s="61">
        <v>142499</v>
      </c>
      <c r="E86" s="52">
        <v>1321644</v>
      </c>
      <c r="F86" s="52">
        <v>11499702</v>
      </c>
      <c r="G86" s="52"/>
      <c r="H86" s="127">
        <f t="shared" si="6"/>
        <v>12821346</v>
      </c>
      <c r="I86" s="128">
        <f t="shared" si="7"/>
        <v>12963845</v>
      </c>
      <c r="J86" s="62">
        <v>105844</v>
      </c>
      <c r="K86" s="62">
        <v>985076</v>
      </c>
      <c r="L86" s="62">
        <v>5316916</v>
      </c>
      <c r="M86" s="62"/>
      <c r="N86" s="113">
        <f t="shared" si="8"/>
        <v>6301992</v>
      </c>
      <c r="O86" s="113">
        <f t="shared" si="9"/>
        <v>6407836</v>
      </c>
      <c r="P86" s="46">
        <f t="shared" si="10"/>
        <v>19123338</v>
      </c>
      <c r="Q86" s="46">
        <f t="shared" si="11"/>
        <v>19371681</v>
      </c>
      <c r="R86" s="12"/>
      <c r="S86" s="24"/>
      <c r="T86" s="3"/>
      <c r="U86" s="3"/>
      <c r="W86" s="12"/>
      <c r="X86" s="12"/>
    </row>
    <row r="87" spans="1:24" ht="12.5" x14ac:dyDescent="0.25">
      <c r="A87" s="7"/>
      <c r="B87" s="11"/>
      <c r="C87" s="11" t="s">
        <v>18</v>
      </c>
      <c r="D87" s="61">
        <v>135525</v>
      </c>
      <c r="E87" s="52">
        <v>1244798</v>
      </c>
      <c r="F87" s="52">
        <v>11690832</v>
      </c>
      <c r="G87" s="52"/>
      <c r="H87" s="127">
        <f t="shared" si="6"/>
        <v>12935630</v>
      </c>
      <c r="I87" s="128">
        <f t="shared" si="7"/>
        <v>13071155</v>
      </c>
      <c r="J87" s="62">
        <v>103424</v>
      </c>
      <c r="K87" s="62">
        <v>978434</v>
      </c>
      <c r="L87" s="62">
        <v>5391077</v>
      </c>
      <c r="M87" s="62"/>
      <c r="N87" s="113">
        <f t="shared" si="8"/>
        <v>6369511</v>
      </c>
      <c r="O87" s="113">
        <f t="shared" si="9"/>
        <v>6472935</v>
      </c>
      <c r="P87" s="46">
        <f t="shared" si="10"/>
        <v>19305141</v>
      </c>
      <c r="Q87" s="46">
        <f t="shared" si="11"/>
        <v>19544090</v>
      </c>
      <c r="R87" s="12"/>
      <c r="S87" s="24"/>
      <c r="T87" s="3"/>
      <c r="U87" s="3"/>
      <c r="W87" s="12"/>
      <c r="X87" s="12"/>
    </row>
    <row r="88" spans="1:24" ht="12.5" x14ac:dyDescent="0.25">
      <c r="A88" s="7"/>
      <c r="B88" s="10"/>
      <c r="C88" s="11" t="s">
        <v>19</v>
      </c>
      <c r="D88" s="61">
        <v>128690</v>
      </c>
      <c r="E88" s="52">
        <v>1214510</v>
      </c>
      <c r="F88" s="52">
        <v>11942680</v>
      </c>
      <c r="G88" s="52"/>
      <c r="H88" s="127">
        <f t="shared" si="6"/>
        <v>13157190</v>
      </c>
      <c r="I88" s="128">
        <f t="shared" si="7"/>
        <v>13285880</v>
      </c>
      <c r="J88" s="62">
        <v>93593</v>
      </c>
      <c r="K88" s="62">
        <v>943064</v>
      </c>
      <c r="L88" s="62">
        <v>5501206</v>
      </c>
      <c r="M88" s="62"/>
      <c r="N88" s="113">
        <f t="shared" si="8"/>
        <v>6444270</v>
      </c>
      <c r="O88" s="113">
        <f t="shared" si="9"/>
        <v>6537863</v>
      </c>
      <c r="P88" s="46">
        <f t="shared" si="10"/>
        <v>19601460</v>
      </c>
      <c r="Q88" s="46">
        <f t="shared" si="11"/>
        <v>19823743</v>
      </c>
      <c r="R88" s="12"/>
      <c r="S88" s="24"/>
      <c r="T88" s="3"/>
      <c r="U88" s="3"/>
      <c r="W88" s="12"/>
      <c r="X88" s="12"/>
    </row>
    <row r="89" spans="1:24" ht="12.5" x14ac:dyDescent="0.25">
      <c r="A89" s="7"/>
      <c r="B89" s="10"/>
      <c r="C89" s="11" t="s">
        <v>20</v>
      </c>
      <c r="D89" s="61">
        <v>125104</v>
      </c>
      <c r="E89" s="52">
        <v>1208530</v>
      </c>
      <c r="F89" s="52">
        <v>12193348</v>
      </c>
      <c r="G89" s="52"/>
      <c r="H89" s="127">
        <f t="shared" si="6"/>
        <v>13401878</v>
      </c>
      <c r="I89" s="128">
        <f t="shared" si="7"/>
        <v>13526982</v>
      </c>
      <c r="J89" s="62">
        <v>88330</v>
      </c>
      <c r="K89" s="62">
        <v>886958</v>
      </c>
      <c r="L89" s="62">
        <v>5506107</v>
      </c>
      <c r="M89" s="62"/>
      <c r="N89" s="113">
        <f t="shared" si="8"/>
        <v>6393065</v>
      </c>
      <c r="O89" s="113">
        <f t="shared" si="9"/>
        <v>6481395</v>
      </c>
      <c r="P89" s="46">
        <f t="shared" si="10"/>
        <v>19794943</v>
      </c>
      <c r="Q89" s="46">
        <f t="shared" si="11"/>
        <v>20008377</v>
      </c>
      <c r="R89" s="12"/>
      <c r="S89" s="24"/>
      <c r="T89" s="3"/>
      <c r="U89" s="3"/>
      <c r="W89" s="12"/>
      <c r="X89" s="12"/>
    </row>
    <row r="90" spans="1:24" ht="12.5" x14ac:dyDescent="0.25">
      <c r="A90" s="7"/>
      <c r="B90" s="11"/>
      <c r="C90" s="11" t="s">
        <v>21</v>
      </c>
      <c r="D90" s="61">
        <v>120983</v>
      </c>
      <c r="E90" s="52">
        <v>1211197</v>
      </c>
      <c r="F90" s="52">
        <v>12432372</v>
      </c>
      <c r="G90" s="52"/>
      <c r="H90" s="127">
        <f t="shared" si="6"/>
        <v>13643569</v>
      </c>
      <c r="I90" s="128">
        <f t="shared" si="7"/>
        <v>13764552</v>
      </c>
      <c r="J90" s="62">
        <v>83235</v>
      </c>
      <c r="K90" s="62">
        <v>859480</v>
      </c>
      <c r="L90" s="62">
        <v>5469626</v>
      </c>
      <c r="M90" s="62"/>
      <c r="N90" s="113">
        <f t="shared" si="8"/>
        <v>6329106</v>
      </c>
      <c r="O90" s="113">
        <f t="shared" si="9"/>
        <v>6412341</v>
      </c>
      <c r="P90" s="46">
        <f t="shared" si="10"/>
        <v>19972675</v>
      </c>
      <c r="Q90" s="46">
        <f t="shared" si="11"/>
        <v>20176893</v>
      </c>
      <c r="R90" s="12"/>
      <c r="S90" s="24"/>
      <c r="T90" s="3"/>
      <c r="U90" s="3"/>
      <c r="W90" s="12"/>
      <c r="X90" s="12"/>
    </row>
    <row r="91" spans="1:24" ht="12.5" x14ac:dyDescent="0.25">
      <c r="A91" s="7"/>
      <c r="B91" s="10"/>
      <c r="C91" s="11" t="s">
        <v>22</v>
      </c>
      <c r="D91" s="61">
        <v>116683</v>
      </c>
      <c r="E91" s="52">
        <v>1200359</v>
      </c>
      <c r="F91" s="52">
        <v>12637618</v>
      </c>
      <c r="G91" s="52"/>
      <c r="H91" s="127">
        <f t="shared" si="6"/>
        <v>13837977</v>
      </c>
      <c r="I91" s="128">
        <f t="shared" si="7"/>
        <v>13954660</v>
      </c>
      <c r="J91" s="62">
        <v>77763</v>
      </c>
      <c r="K91" s="62">
        <v>837083</v>
      </c>
      <c r="L91" s="62">
        <v>5472969</v>
      </c>
      <c r="M91" s="62"/>
      <c r="N91" s="113">
        <f t="shared" si="8"/>
        <v>6310052</v>
      </c>
      <c r="O91" s="113">
        <f t="shared" si="9"/>
        <v>6387815</v>
      </c>
      <c r="P91" s="46">
        <f t="shared" si="10"/>
        <v>20148029</v>
      </c>
      <c r="Q91" s="46">
        <f t="shared" si="11"/>
        <v>20342475</v>
      </c>
      <c r="R91" s="12"/>
      <c r="S91" s="24"/>
      <c r="T91" s="3"/>
      <c r="U91" s="3"/>
      <c r="W91" s="12"/>
      <c r="X91" s="12"/>
    </row>
    <row r="92" spans="1:24" ht="13" thickBot="1" x14ac:dyDescent="0.3">
      <c r="A92" s="7"/>
      <c r="B92" s="14"/>
      <c r="C92" s="15" t="s">
        <v>23</v>
      </c>
      <c r="D92" s="53">
        <v>100918</v>
      </c>
      <c r="E92" s="50">
        <v>1191186</v>
      </c>
      <c r="F92" s="50">
        <v>12975093</v>
      </c>
      <c r="G92" s="50"/>
      <c r="H92" s="129">
        <f t="shared" si="6"/>
        <v>14166279</v>
      </c>
      <c r="I92" s="130">
        <f t="shared" si="7"/>
        <v>14267197</v>
      </c>
      <c r="J92" s="54">
        <v>66457</v>
      </c>
      <c r="K92" s="54">
        <v>769569</v>
      </c>
      <c r="L92" s="54">
        <v>5607002</v>
      </c>
      <c r="M92" s="54"/>
      <c r="N92" s="121">
        <f t="shared" si="8"/>
        <v>6376571</v>
      </c>
      <c r="O92" s="121">
        <f t="shared" si="9"/>
        <v>6443028</v>
      </c>
      <c r="P92" s="43">
        <f t="shared" si="10"/>
        <v>20542850</v>
      </c>
      <c r="Q92" s="43">
        <f t="shared" si="11"/>
        <v>20710225</v>
      </c>
      <c r="R92" s="12"/>
      <c r="S92" s="24"/>
      <c r="T92" s="3"/>
      <c r="U92" s="3"/>
      <c r="W92" s="12"/>
      <c r="X92" s="12"/>
    </row>
    <row r="93" spans="1:24" ht="12.5" x14ac:dyDescent="0.25">
      <c r="A93" s="7"/>
      <c r="B93" s="8">
        <v>2021</v>
      </c>
      <c r="C93" s="8" t="s">
        <v>12</v>
      </c>
      <c r="D93" s="57">
        <v>101658</v>
      </c>
      <c r="E93" s="51">
        <v>1168554</v>
      </c>
      <c r="F93" s="51">
        <v>12951073</v>
      </c>
      <c r="G93" s="51"/>
      <c r="H93" s="125">
        <f t="shared" si="6"/>
        <v>14119627</v>
      </c>
      <c r="I93" s="126">
        <f t="shared" si="7"/>
        <v>14221285</v>
      </c>
      <c r="J93" s="58">
        <v>66264</v>
      </c>
      <c r="K93" s="58">
        <v>744911</v>
      </c>
      <c r="L93" s="58">
        <v>5551132</v>
      </c>
      <c r="M93" s="58"/>
      <c r="N93" s="118">
        <f t="shared" si="8"/>
        <v>6296043</v>
      </c>
      <c r="O93" s="118">
        <f t="shared" si="9"/>
        <v>6362307</v>
      </c>
      <c r="P93" s="49">
        <f t="shared" si="10"/>
        <v>20415670</v>
      </c>
      <c r="Q93" s="49">
        <f t="shared" si="11"/>
        <v>20583592</v>
      </c>
      <c r="R93" s="12"/>
      <c r="S93" s="24"/>
      <c r="T93" s="3"/>
      <c r="U93" s="3"/>
      <c r="W93" s="12"/>
      <c r="X93" s="12"/>
    </row>
    <row r="94" spans="1:24" ht="12.5" x14ac:dyDescent="0.25">
      <c r="A94" s="7"/>
      <c r="B94" s="10"/>
      <c r="C94" s="11" t="s">
        <v>13</v>
      </c>
      <c r="D94" s="61">
        <v>98235</v>
      </c>
      <c r="E94" s="52">
        <v>1155757</v>
      </c>
      <c r="F94" s="52">
        <v>13284193</v>
      </c>
      <c r="G94" s="52"/>
      <c r="H94" s="127">
        <f t="shared" si="6"/>
        <v>14439950</v>
      </c>
      <c r="I94" s="128">
        <f t="shared" si="7"/>
        <v>14538185</v>
      </c>
      <c r="J94" s="62">
        <v>69611</v>
      </c>
      <c r="K94" s="62">
        <v>764279</v>
      </c>
      <c r="L94" s="62">
        <v>5381636</v>
      </c>
      <c r="M94" s="62"/>
      <c r="N94" s="113">
        <f t="shared" si="8"/>
        <v>6145915</v>
      </c>
      <c r="O94" s="113">
        <f t="shared" si="9"/>
        <v>6215526</v>
      </c>
      <c r="P94" s="46">
        <f t="shared" si="10"/>
        <v>20585865</v>
      </c>
      <c r="Q94" s="46">
        <f t="shared" si="11"/>
        <v>20753711</v>
      </c>
      <c r="R94" s="12"/>
      <c r="S94" s="24"/>
      <c r="T94" s="3"/>
      <c r="U94" s="3"/>
      <c r="W94" s="12"/>
      <c r="X94" s="12"/>
    </row>
    <row r="95" spans="1:24" ht="12.5" x14ac:dyDescent="0.25">
      <c r="A95" s="7"/>
      <c r="B95" s="10"/>
      <c r="C95" s="11" t="s">
        <v>14</v>
      </c>
      <c r="D95" s="61">
        <v>104086</v>
      </c>
      <c r="E95" s="52">
        <v>1158800</v>
      </c>
      <c r="F95" s="52">
        <v>13782083</v>
      </c>
      <c r="G95" s="52"/>
      <c r="H95" s="127">
        <f t="shared" si="6"/>
        <v>14940883</v>
      </c>
      <c r="I95" s="128">
        <f t="shared" si="7"/>
        <v>15044969</v>
      </c>
      <c r="J95" s="62">
        <v>70659</v>
      </c>
      <c r="K95" s="62">
        <v>794667</v>
      </c>
      <c r="L95" s="62">
        <v>5431046</v>
      </c>
      <c r="M95" s="62"/>
      <c r="N95" s="113">
        <f t="shared" si="8"/>
        <v>6225713</v>
      </c>
      <c r="O95" s="113">
        <f t="shared" si="9"/>
        <v>6296372</v>
      </c>
      <c r="P95" s="46">
        <f t="shared" si="10"/>
        <v>21166596</v>
      </c>
      <c r="Q95" s="46">
        <f t="shared" si="11"/>
        <v>21341341</v>
      </c>
      <c r="R95" s="12"/>
      <c r="S95" s="24"/>
      <c r="T95" s="3"/>
      <c r="U95" s="3"/>
      <c r="W95" s="12"/>
      <c r="X95" s="12"/>
    </row>
    <row r="96" spans="1:24" ht="12.5" x14ac:dyDescent="0.25">
      <c r="A96" s="7"/>
      <c r="B96" s="11"/>
      <c r="C96" s="11" t="s">
        <v>15</v>
      </c>
      <c r="D96" s="61">
        <v>103042</v>
      </c>
      <c r="E96" s="52">
        <v>1151659</v>
      </c>
      <c r="F96" s="52">
        <v>13991571</v>
      </c>
      <c r="G96" s="52"/>
      <c r="H96" s="127">
        <f t="shared" si="6"/>
        <v>15143230</v>
      </c>
      <c r="I96" s="128">
        <f t="shared" si="7"/>
        <v>15246272</v>
      </c>
      <c r="J96" s="62">
        <v>68103</v>
      </c>
      <c r="K96" s="62">
        <v>716418</v>
      </c>
      <c r="L96" s="62">
        <v>5331677</v>
      </c>
      <c r="M96" s="62"/>
      <c r="N96" s="113">
        <f t="shared" si="8"/>
        <v>6048095</v>
      </c>
      <c r="O96" s="113">
        <f t="shared" si="9"/>
        <v>6116198</v>
      </c>
      <c r="P96" s="46">
        <f t="shared" si="10"/>
        <v>21191325</v>
      </c>
      <c r="Q96" s="46">
        <f t="shared" si="11"/>
        <v>21362470</v>
      </c>
      <c r="R96" s="12"/>
      <c r="S96" s="24"/>
      <c r="T96" s="3"/>
      <c r="U96" s="3"/>
      <c r="W96" s="12"/>
      <c r="X96" s="12"/>
    </row>
    <row r="97" spans="1:24" ht="12.5" x14ac:dyDescent="0.25">
      <c r="A97" s="7"/>
      <c r="B97" s="10"/>
      <c r="C97" s="11" t="s">
        <v>16</v>
      </c>
      <c r="D97" s="61">
        <v>100835</v>
      </c>
      <c r="E97" s="52">
        <v>1153567</v>
      </c>
      <c r="F97" s="52">
        <v>14265940</v>
      </c>
      <c r="G97" s="52"/>
      <c r="H97" s="127">
        <f t="shared" si="6"/>
        <v>15419507</v>
      </c>
      <c r="I97" s="128">
        <f t="shared" si="7"/>
        <v>15520342</v>
      </c>
      <c r="J97" s="62">
        <v>68944</v>
      </c>
      <c r="K97" s="62">
        <v>706575</v>
      </c>
      <c r="L97" s="62">
        <v>5409983</v>
      </c>
      <c r="M97" s="62"/>
      <c r="N97" s="113">
        <f t="shared" si="8"/>
        <v>6116558</v>
      </c>
      <c r="O97" s="113">
        <f t="shared" si="9"/>
        <v>6185502</v>
      </c>
      <c r="P97" s="46">
        <f t="shared" si="10"/>
        <v>21536065</v>
      </c>
      <c r="Q97" s="46">
        <f t="shared" si="11"/>
        <v>21705844</v>
      </c>
      <c r="R97" s="12"/>
      <c r="S97" s="24"/>
      <c r="T97" s="3"/>
      <c r="U97" s="3"/>
      <c r="W97" s="12"/>
      <c r="X97" s="12"/>
    </row>
    <row r="98" spans="1:24" ht="12.5" x14ac:dyDescent="0.25">
      <c r="A98" s="7"/>
      <c r="B98" s="10"/>
      <c r="C98" s="11" t="s">
        <v>17</v>
      </c>
      <c r="D98" s="61">
        <v>95435</v>
      </c>
      <c r="E98" s="52">
        <v>1128818</v>
      </c>
      <c r="F98" s="52">
        <v>14510766</v>
      </c>
      <c r="G98" s="52"/>
      <c r="H98" s="127">
        <f t="shared" si="6"/>
        <v>15639584</v>
      </c>
      <c r="I98" s="128">
        <f t="shared" si="7"/>
        <v>15735019</v>
      </c>
      <c r="J98" s="62">
        <v>63532</v>
      </c>
      <c r="K98" s="62">
        <v>698811</v>
      </c>
      <c r="L98" s="62">
        <v>5383997</v>
      </c>
      <c r="M98" s="62"/>
      <c r="N98" s="113">
        <f t="shared" si="8"/>
        <v>6082808</v>
      </c>
      <c r="O98" s="113">
        <f t="shared" si="9"/>
        <v>6146340</v>
      </c>
      <c r="P98" s="46">
        <f t="shared" si="10"/>
        <v>21722392</v>
      </c>
      <c r="Q98" s="46">
        <f t="shared" si="11"/>
        <v>21881359</v>
      </c>
      <c r="R98" s="12"/>
      <c r="S98" s="24"/>
      <c r="T98" s="3"/>
      <c r="U98" s="3"/>
      <c r="W98" s="12"/>
      <c r="X98" s="12"/>
    </row>
    <row r="99" spans="1:24" ht="12.5" x14ac:dyDescent="0.25">
      <c r="A99" s="7"/>
      <c r="B99" s="11"/>
      <c r="C99" s="11" t="s">
        <v>18</v>
      </c>
      <c r="D99" s="61">
        <v>92468</v>
      </c>
      <c r="E99" s="52">
        <v>1109738</v>
      </c>
      <c r="F99" s="52">
        <v>14729806</v>
      </c>
      <c r="G99" s="52"/>
      <c r="H99" s="127">
        <f t="shared" si="6"/>
        <v>15839544</v>
      </c>
      <c r="I99" s="128">
        <f t="shared" si="7"/>
        <v>15932012</v>
      </c>
      <c r="J99" s="62">
        <v>62631</v>
      </c>
      <c r="K99" s="62">
        <v>685176</v>
      </c>
      <c r="L99" s="62">
        <v>5463185</v>
      </c>
      <c r="M99" s="62"/>
      <c r="N99" s="113">
        <f t="shared" si="8"/>
        <v>6148361</v>
      </c>
      <c r="O99" s="113">
        <f t="shared" si="9"/>
        <v>6210992</v>
      </c>
      <c r="P99" s="46">
        <f t="shared" si="10"/>
        <v>21987905</v>
      </c>
      <c r="Q99" s="46">
        <f t="shared" si="11"/>
        <v>22143004</v>
      </c>
      <c r="R99" s="12"/>
      <c r="S99" s="24"/>
      <c r="T99" s="3"/>
      <c r="U99" s="3"/>
      <c r="W99" s="12"/>
      <c r="X99" s="12"/>
    </row>
    <row r="100" spans="1:24" ht="12.5" x14ac:dyDescent="0.25">
      <c r="A100" s="7"/>
      <c r="B100" s="10"/>
      <c r="C100" s="11" t="s">
        <v>19</v>
      </c>
      <c r="D100" s="61">
        <v>89221</v>
      </c>
      <c r="E100" s="52">
        <v>1075268</v>
      </c>
      <c r="F100" s="52">
        <v>14959982</v>
      </c>
      <c r="G100" s="52"/>
      <c r="H100" s="127">
        <f t="shared" si="6"/>
        <v>16035250</v>
      </c>
      <c r="I100" s="128">
        <f t="shared" si="7"/>
        <v>16124471</v>
      </c>
      <c r="J100" s="62">
        <v>60885</v>
      </c>
      <c r="K100" s="62">
        <v>680452</v>
      </c>
      <c r="L100" s="62">
        <v>5482172</v>
      </c>
      <c r="M100" s="62"/>
      <c r="N100" s="113">
        <f t="shared" si="8"/>
        <v>6162624</v>
      </c>
      <c r="O100" s="113">
        <f t="shared" si="9"/>
        <v>6223509</v>
      </c>
      <c r="P100" s="46">
        <f t="shared" si="10"/>
        <v>22197874</v>
      </c>
      <c r="Q100" s="46">
        <f t="shared" si="11"/>
        <v>22347980</v>
      </c>
      <c r="R100" s="12"/>
      <c r="S100" s="24"/>
      <c r="T100" s="3"/>
      <c r="U100" s="3"/>
      <c r="W100" s="12"/>
      <c r="X100" s="12"/>
    </row>
    <row r="101" spans="1:24" ht="12.5" x14ac:dyDescent="0.25">
      <c r="A101" s="7"/>
      <c r="B101" s="10"/>
      <c r="C101" s="11" t="s">
        <v>20</v>
      </c>
      <c r="D101" s="61">
        <v>87080</v>
      </c>
      <c r="E101" s="52">
        <v>1051799</v>
      </c>
      <c r="F101" s="52">
        <v>15120389</v>
      </c>
      <c r="G101" s="52"/>
      <c r="H101" s="127">
        <f t="shared" si="6"/>
        <v>16172188</v>
      </c>
      <c r="I101" s="128">
        <f t="shared" si="7"/>
        <v>16259268</v>
      </c>
      <c r="J101" s="62">
        <v>59627</v>
      </c>
      <c r="K101" s="62">
        <v>662339</v>
      </c>
      <c r="L101" s="62">
        <v>5416247</v>
      </c>
      <c r="M101" s="62"/>
      <c r="N101" s="113">
        <f t="shared" si="8"/>
        <v>6078586</v>
      </c>
      <c r="O101" s="113">
        <f t="shared" si="9"/>
        <v>6138213</v>
      </c>
      <c r="P101" s="46">
        <f t="shared" si="10"/>
        <v>22250774</v>
      </c>
      <c r="Q101" s="46">
        <f t="shared" si="11"/>
        <v>22397481</v>
      </c>
      <c r="R101" s="12"/>
      <c r="S101" s="24"/>
      <c r="T101" s="3"/>
      <c r="U101" s="3"/>
      <c r="W101" s="12"/>
      <c r="X101" s="12"/>
    </row>
    <row r="102" spans="1:24" ht="12.5" x14ac:dyDescent="0.25">
      <c r="A102" s="7"/>
      <c r="B102" s="11"/>
      <c r="C102" s="11" t="s">
        <v>21</v>
      </c>
      <c r="D102" s="61">
        <v>88695</v>
      </c>
      <c r="E102" s="52">
        <v>1047620</v>
      </c>
      <c r="F102" s="52">
        <v>15288518</v>
      </c>
      <c r="G102" s="52"/>
      <c r="H102" s="127">
        <f t="shared" si="6"/>
        <v>16336138</v>
      </c>
      <c r="I102" s="128">
        <f t="shared" si="7"/>
        <v>16424833</v>
      </c>
      <c r="J102" s="62">
        <v>58398</v>
      </c>
      <c r="K102" s="62">
        <v>644623</v>
      </c>
      <c r="L102" s="62">
        <v>5421467</v>
      </c>
      <c r="M102" s="62"/>
      <c r="N102" s="113">
        <f t="shared" si="8"/>
        <v>6066090</v>
      </c>
      <c r="O102" s="113">
        <f t="shared" si="9"/>
        <v>6124488</v>
      </c>
      <c r="P102" s="46">
        <f t="shared" si="10"/>
        <v>22402228</v>
      </c>
      <c r="Q102" s="46">
        <f t="shared" si="11"/>
        <v>22549321</v>
      </c>
      <c r="R102" s="12"/>
      <c r="S102" s="24"/>
      <c r="T102" s="3"/>
      <c r="U102" s="3"/>
      <c r="W102" s="12"/>
      <c r="X102" s="12"/>
    </row>
    <row r="103" spans="1:24" ht="12.5" x14ac:dyDescent="0.25">
      <c r="A103" s="7"/>
      <c r="B103" s="10"/>
      <c r="C103" s="11" t="s">
        <v>22</v>
      </c>
      <c r="D103" s="61">
        <v>88060</v>
      </c>
      <c r="E103" s="52">
        <v>1047171</v>
      </c>
      <c r="F103" s="52">
        <v>15452285</v>
      </c>
      <c r="G103" s="52"/>
      <c r="H103" s="127">
        <f t="shared" si="6"/>
        <v>16499456</v>
      </c>
      <c r="I103" s="128">
        <f t="shared" si="7"/>
        <v>16587516</v>
      </c>
      <c r="J103" s="62">
        <v>55944</v>
      </c>
      <c r="K103" s="62">
        <v>633508</v>
      </c>
      <c r="L103" s="62">
        <v>5357921</v>
      </c>
      <c r="M103" s="62"/>
      <c r="N103" s="113">
        <f t="shared" si="8"/>
        <v>5991429</v>
      </c>
      <c r="O103" s="113">
        <f t="shared" si="9"/>
        <v>6047373</v>
      </c>
      <c r="P103" s="46">
        <f t="shared" si="10"/>
        <v>22490885</v>
      </c>
      <c r="Q103" s="46">
        <f t="shared" si="11"/>
        <v>22634889</v>
      </c>
      <c r="R103" s="12"/>
      <c r="S103" s="24"/>
      <c r="T103" s="3"/>
      <c r="U103" s="3"/>
      <c r="W103" s="12"/>
      <c r="X103" s="12"/>
    </row>
    <row r="104" spans="1:24" ht="13" thickBot="1" x14ac:dyDescent="0.3">
      <c r="A104" s="7"/>
      <c r="B104" s="14"/>
      <c r="C104" s="15" t="s">
        <v>23</v>
      </c>
      <c r="D104" s="53">
        <v>45356</v>
      </c>
      <c r="E104" s="50">
        <v>983936</v>
      </c>
      <c r="F104" s="50">
        <v>15620613</v>
      </c>
      <c r="G104" s="50">
        <v>31095</v>
      </c>
      <c r="H104" s="129">
        <f t="shared" si="6"/>
        <v>16635644</v>
      </c>
      <c r="I104" s="130">
        <f t="shared" si="7"/>
        <v>16681000</v>
      </c>
      <c r="J104" s="54">
        <v>57481</v>
      </c>
      <c r="K104" s="54">
        <v>596775</v>
      </c>
      <c r="L104" s="54">
        <v>5365069</v>
      </c>
      <c r="M104" s="54">
        <v>1335</v>
      </c>
      <c r="N104" s="121">
        <f t="shared" si="8"/>
        <v>5963179</v>
      </c>
      <c r="O104" s="121">
        <f t="shared" si="9"/>
        <v>6020660</v>
      </c>
      <c r="P104" s="43">
        <f t="shared" si="10"/>
        <v>22598823</v>
      </c>
      <c r="Q104" s="43">
        <f t="shared" si="11"/>
        <v>22701660</v>
      </c>
      <c r="R104" s="12"/>
      <c r="S104" s="24"/>
      <c r="T104" s="3"/>
      <c r="U104" s="3"/>
      <c r="W104" s="12"/>
      <c r="X104" s="12"/>
    </row>
    <row r="105" spans="1:24" ht="12.5" x14ac:dyDescent="0.25">
      <c r="A105" s="7"/>
      <c r="B105" s="8">
        <v>2022</v>
      </c>
      <c r="C105" s="8" t="s">
        <v>12</v>
      </c>
      <c r="D105" s="57">
        <v>46464</v>
      </c>
      <c r="E105" s="51">
        <v>908391</v>
      </c>
      <c r="F105" s="51">
        <v>15598398</v>
      </c>
      <c r="G105" s="51">
        <v>46847</v>
      </c>
      <c r="H105" s="125">
        <f t="shared" si="6"/>
        <v>16553636</v>
      </c>
      <c r="I105" s="126">
        <f t="shared" si="7"/>
        <v>16600100</v>
      </c>
      <c r="J105" s="58">
        <v>65599</v>
      </c>
      <c r="K105" s="58">
        <v>525296</v>
      </c>
      <c r="L105" s="58">
        <v>5355646</v>
      </c>
      <c r="M105" s="58">
        <v>2895</v>
      </c>
      <c r="N105" s="118">
        <f t="shared" si="8"/>
        <v>5883837</v>
      </c>
      <c r="O105" s="118">
        <f t="shared" si="9"/>
        <v>5949436</v>
      </c>
      <c r="P105" s="49">
        <f t="shared" si="10"/>
        <v>22437473</v>
      </c>
      <c r="Q105" s="49">
        <f t="shared" si="11"/>
        <v>22549536</v>
      </c>
      <c r="R105" s="12"/>
      <c r="S105" s="24"/>
      <c r="T105" s="3"/>
      <c r="U105" s="3"/>
      <c r="W105" s="12"/>
      <c r="X105" s="12"/>
    </row>
    <row r="106" spans="1:24" ht="12.5" x14ac:dyDescent="0.25">
      <c r="A106" s="7"/>
      <c r="B106" s="10"/>
      <c r="C106" s="11" t="s">
        <v>13</v>
      </c>
      <c r="D106" s="61">
        <v>45515</v>
      </c>
      <c r="E106" s="52">
        <v>812206</v>
      </c>
      <c r="F106" s="52">
        <v>15458755</v>
      </c>
      <c r="G106" s="52">
        <v>148033</v>
      </c>
      <c r="H106" s="127">
        <f t="shared" si="6"/>
        <v>16418994</v>
      </c>
      <c r="I106" s="128">
        <f t="shared" si="7"/>
        <v>16464509</v>
      </c>
      <c r="J106" s="62">
        <v>73929</v>
      </c>
      <c r="K106" s="62">
        <v>484056</v>
      </c>
      <c r="L106" s="62">
        <v>5219514</v>
      </c>
      <c r="M106" s="62">
        <v>9186</v>
      </c>
      <c r="N106" s="113">
        <f t="shared" si="8"/>
        <v>5712756</v>
      </c>
      <c r="O106" s="113">
        <f t="shared" si="9"/>
        <v>5786685</v>
      </c>
      <c r="P106" s="46">
        <f t="shared" si="10"/>
        <v>22131750</v>
      </c>
      <c r="Q106" s="46">
        <f t="shared" si="11"/>
        <v>22251194</v>
      </c>
      <c r="R106" s="12"/>
      <c r="S106" s="24"/>
      <c r="T106" s="3"/>
      <c r="U106" s="3"/>
      <c r="W106" s="12"/>
      <c r="X106" s="12"/>
    </row>
    <row r="107" spans="1:24" ht="12.5" x14ac:dyDescent="0.25">
      <c r="A107" s="7"/>
      <c r="B107" s="10"/>
      <c r="C107" s="11" t="s">
        <v>14</v>
      </c>
      <c r="D107" s="61">
        <v>43243</v>
      </c>
      <c r="E107" s="52">
        <v>848637</v>
      </c>
      <c r="F107" s="52">
        <v>15311778</v>
      </c>
      <c r="G107" s="52">
        <v>307894</v>
      </c>
      <c r="H107" s="127">
        <f t="shared" si="6"/>
        <v>16468309</v>
      </c>
      <c r="I107" s="128">
        <f t="shared" si="7"/>
        <v>16511552</v>
      </c>
      <c r="J107" s="62">
        <v>83116</v>
      </c>
      <c r="K107" s="62">
        <v>508253</v>
      </c>
      <c r="L107" s="62">
        <v>5165754</v>
      </c>
      <c r="M107" s="62">
        <v>20324</v>
      </c>
      <c r="N107" s="113">
        <f t="shared" si="8"/>
        <v>5694331</v>
      </c>
      <c r="O107" s="113">
        <f t="shared" si="9"/>
        <v>5777447</v>
      </c>
      <c r="P107" s="46">
        <f t="shared" si="10"/>
        <v>22162640</v>
      </c>
      <c r="Q107" s="46">
        <f t="shared" si="11"/>
        <v>22288999</v>
      </c>
      <c r="R107" s="12"/>
      <c r="S107" s="24"/>
      <c r="T107" s="3"/>
      <c r="U107" s="3"/>
      <c r="W107" s="12"/>
      <c r="X107" s="12"/>
    </row>
    <row r="108" spans="1:24" ht="12.5" x14ac:dyDescent="0.25">
      <c r="A108" s="7"/>
      <c r="B108" s="11"/>
      <c r="C108" s="11" t="s">
        <v>15</v>
      </c>
      <c r="D108" s="61">
        <v>44762</v>
      </c>
      <c r="E108" s="52">
        <v>834552</v>
      </c>
      <c r="F108" s="52">
        <v>15463808</v>
      </c>
      <c r="G108" s="52">
        <v>514788</v>
      </c>
      <c r="H108" s="127">
        <f t="shared" si="6"/>
        <v>16813148</v>
      </c>
      <c r="I108" s="128">
        <f t="shared" si="7"/>
        <v>16857910</v>
      </c>
      <c r="J108" s="62">
        <v>91051</v>
      </c>
      <c r="K108" s="62">
        <v>478611</v>
      </c>
      <c r="L108" s="62">
        <v>5008842</v>
      </c>
      <c r="M108" s="62">
        <v>30535</v>
      </c>
      <c r="N108" s="113">
        <f t="shared" si="8"/>
        <v>5517988</v>
      </c>
      <c r="O108" s="113">
        <f t="shared" si="9"/>
        <v>5609039</v>
      </c>
      <c r="P108" s="46">
        <f t="shared" si="10"/>
        <v>22331136</v>
      </c>
      <c r="Q108" s="46">
        <f t="shared" si="11"/>
        <v>22466949</v>
      </c>
      <c r="R108" s="12"/>
      <c r="S108" s="24"/>
      <c r="T108" s="3"/>
      <c r="U108" s="3"/>
      <c r="W108" s="12"/>
      <c r="X108" s="12"/>
    </row>
    <row r="109" spans="1:24" ht="12.5" x14ac:dyDescent="0.25">
      <c r="A109" s="7"/>
      <c r="B109" s="11"/>
      <c r="C109" s="11" t="s">
        <v>16</v>
      </c>
      <c r="D109" s="61">
        <v>41806</v>
      </c>
      <c r="E109" s="52">
        <v>957765</v>
      </c>
      <c r="F109" s="52">
        <v>15561044</v>
      </c>
      <c r="G109" s="52">
        <v>676774</v>
      </c>
      <c r="H109" s="127">
        <f t="shared" ref="H109:H113" si="12">SUM(E109:G109)</f>
        <v>17195583</v>
      </c>
      <c r="I109" s="128">
        <f t="shared" ref="I109:I118" si="13">SUM(D109:G109)</f>
        <v>17237389</v>
      </c>
      <c r="J109" s="62">
        <v>99521</v>
      </c>
      <c r="K109" s="62">
        <v>457274</v>
      </c>
      <c r="L109" s="62">
        <v>4851829</v>
      </c>
      <c r="M109" s="62">
        <v>47215</v>
      </c>
      <c r="N109" s="113">
        <f t="shared" ref="N109:N118" si="14">SUM(K109:M109)</f>
        <v>5356318</v>
      </c>
      <c r="O109" s="113">
        <f t="shared" ref="O109:O118" si="15">SUM(J109:M109)</f>
        <v>5455839</v>
      </c>
      <c r="P109" s="46">
        <f t="shared" ref="P109:P118" si="16">+H109+N109</f>
        <v>22551901</v>
      </c>
      <c r="Q109" s="46">
        <f t="shared" ref="Q109:Q118" si="17">+I109+O109</f>
        <v>22693228</v>
      </c>
      <c r="R109" s="12"/>
      <c r="S109" s="24"/>
      <c r="T109" s="3"/>
      <c r="U109" s="3"/>
      <c r="W109" s="12"/>
      <c r="X109" s="12"/>
    </row>
    <row r="110" spans="1:24" ht="12.5" x14ac:dyDescent="0.25">
      <c r="A110" s="7"/>
      <c r="B110" s="10"/>
      <c r="C110" s="11" t="s">
        <v>17</v>
      </c>
      <c r="D110" s="61">
        <v>40204</v>
      </c>
      <c r="E110" s="52">
        <v>849341</v>
      </c>
      <c r="F110" s="52">
        <v>15580112</v>
      </c>
      <c r="G110" s="52">
        <v>788166</v>
      </c>
      <c r="H110" s="127">
        <f t="shared" si="12"/>
        <v>17217619</v>
      </c>
      <c r="I110" s="128">
        <f t="shared" si="13"/>
        <v>17257823</v>
      </c>
      <c r="J110" s="62">
        <v>108546</v>
      </c>
      <c r="K110" s="62">
        <v>433626</v>
      </c>
      <c r="L110" s="62">
        <v>4777173</v>
      </c>
      <c r="M110" s="62">
        <v>54880</v>
      </c>
      <c r="N110" s="113">
        <f t="shared" si="14"/>
        <v>5265679</v>
      </c>
      <c r="O110" s="113">
        <f t="shared" si="15"/>
        <v>5374225</v>
      </c>
      <c r="P110" s="46">
        <f t="shared" si="16"/>
        <v>22483298</v>
      </c>
      <c r="Q110" s="46">
        <f t="shared" si="17"/>
        <v>22632048</v>
      </c>
      <c r="R110" s="12"/>
      <c r="S110" s="24"/>
      <c r="T110" s="3"/>
      <c r="U110" s="3"/>
      <c r="W110" s="12"/>
      <c r="X110" s="12"/>
    </row>
    <row r="111" spans="1:24" ht="12.5" x14ac:dyDescent="0.25">
      <c r="A111" s="7"/>
      <c r="B111" s="11"/>
      <c r="C111" s="11" t="s">
        <v>18</v>
      </c>
      <c r="D111" s="61">
        <v>39888</v>
      </c>
      <c r="E111" s="52">
        <v>871880</v>
      </c>
      <c r="F111" s="52">
        <v>15594404</v>
      </c>
      <c r="G111" s="52">
        <v>874380</v>
      </c>
      <c r="H111" s="127">
        <f t="shared" si="12"/>
        <v>17340664</v>
      </c>
      <c r="I111" s="128">
        <f t="shared" si="13"/>
        <v>17380552</v>
      </c>
      <c r="J111" s="62">
        <v>122104</v>
      </c>
      <c r="K111" s="62">
        <v>408119</v>
      </c>
      <c r="L111" s="62">
        <v>4729216</v>
      </c>
      <c r="M111" s="62">
        <v>61557</v>
      </c>
      <c r="N111" s="113">
        <f t="shared" si="14"/>
        <v>5198892</v>
      </c>
      <c r="O111" s="113">
        <f t="shared" si="15"/>
        <v>5320996</v>
      </c>
      <c r="P111" s="46">
        <f t="shared" si="16"/>
        <v>22539556</v>
      </c>
      <c r="Q111" s="46">
        <f t="shared" si="17"/>
        <v>22701548</v>
      </c>
      <c r="R111" s="12"/>
      <c r="S111" s="24"/>
      <c r="T111" s="3"/>
      <c r="U111" s="3"/>
      <c r="W111" s="12"/>
      <c r="X111" s="12"/>
    </row>
    <row r="112" spans="1:24" ht="12.5" x14ac:dyDescent="0.25">
      <c r="A112" s="7"/>
      <c r="B112" s="10"/>
      <c r="C112" s="11" t="s">
        <v>19</v>
      </c>
      <c r="D112" s="61">
        <v>38514</v>
      </c>
      <c r="E112" s="52">
        <v>841728</v>
      </c>
      <c r="F112" s="52">
        <v>15170304</v>
      </c>
      <c r="G112" s="52">
        <v>1357362</v>
      </c>
      <c r="H112" s="127">
        <f t="shared" si="12"/>
        <v>17369394</v>
      </c>
      <c r="I112" s="128">
        <f t="shared" si="13"/>
        <v>17407908</v>
      </c>
      <c r="J112" s="62">
        <v>133486</v>
      </c>
      <c r="K112" s="62">
        <v>364695</v>
      </c>
      <c r="L112" s="62">
        <v>4732802</v>
      </c>
      <c r="M112" s="62">
        <v>87044</v>
      </c>
      <c r="N112" s="113">
        <f t="shared" si="14"/>
        <v>5184541</v>
      </c>
      <c r="O112" s="113">
        <f t="shared" si="15"/>
        <v>5318027</v>
      </c>
      <c r="P112" s="46">
        <f t="shared" si="16"/>
        <v>22553935</v>
      </c>
      <c r="Q112" s="46">
        <f t="shared" si="17"/>
        <v>22725935</v>
      </c>
      <c r="R112" s="12"/>
      <c r="S112" s="24"/>
      <c r="T112" s="3"/>
      <c r="U112" s="3"/>
      <c r="W112" s="12"/>
      <c r="X112" s="12"/>
    </row>
    <row r="113" spans="1:24" ht="12.5" x14ac:dyDescent="0.25">
      <c r="A113" s="7"/>
      <c r="B113" s="10"/>
      <c r="C113" s="11" t="s">
        <v>20</v>
      </c>
      <c r="D113" s="61">
        <v>38186</v>
      </c>
      <c r="E113" s="52">
        <v>824573</v>
      </c>
      <c r="F113" s="52">
        <v>15092229</v>
      </c>
      <c r="G113" s="52">
        <v>1485828</v>
      </c>
      <c r="H113" s="127">
        <f t="shared" si="12"/>
        <v>17402630</v>
      </c>
      <c r="I113" s="128">
        <f t="shared" si="13"/>
        <v>17440816</v>
      </c>
      <c r="J113" s="62">
        <v>149395</v>
      </c>
      <c r="K113" s="62">
        <v>343939</v>
      </c>
      <c r="L113" s="62">
        <v>4582141</v>
      </c>
      <c r="M113" s="62">
        <v>100695</v>
      </c>
      <c r="N113" s="113">
        <f t="shared" si="14"/>
        <v>5026775</v>
      </c>
      <c r="O113" s="113">
        <f t="shared" si="15"/>
        <v>5176170</v>
      </c>
      <c r="P113" s="46">
        <f t="shared" si="16"/>
        <v>22429405</v>
      </c>
      <c r="Q113" s="46">
        <f t="shared" si="17"/>
        <v>22616986</v>
      </c>
      <c r="R113" s="12"/>
      <c r="S113" s="24"/>
      <c r="T113" s="3"/>
      <c r="U113" s="3"/>
      <c r="W113" s="12"/>
      <c r="X113" s="12"/>
    </row>
    <row r="114" spans="1:24" ht="12.5" x14ac:dyDescent="0.25">
      <c r="A114" s="7"/>
      <c r="B114" s="11"/>
      <c r="C114" s="11" t="s">
        <v>21</v>
      </c>
      <c r="D114" s="61">
        <v>37537</v>
      </c>
      <c r="E114" s="52">
        <v>821204</v>
      </c>
      <c r="F114" s="52">
        <v>14937096</v>
      </c>
      <c r="G114" s="52">
        <v>1625643</v>
      </c>
      <c r="H114" s="127">
        <f t="shared" ref="H114:H118" si="18">SUM(E114:G114)</f>
        <v>17383943</v>
      </c>
      <c r="I114" s="128">
        <f t="shared" si="13"/>
        <v>17421480</v>
      </c>
      <c r="J114" s="62">
        <v>164224</v>
      </c>
      <c r="K114" s="62">
        <v>348620</v>
      </c>
      <c r="L114" s="62">
        <v>4526851</v>
      </c>
      <c r="M114" s="62">
        <v>114140</v>
      </c>
      <c r="N114" s="113">
        <f t="shared" si="14"/>
        <v>4989611</v>
      </c>
      <c r="O114" s="113">
        <f t="shared" si="15"/>
        <v>5153835</v>
      </c>
      <c r="P114" s="46">
        <f t="shared" si="16"/>
        <v>22373554</v>
      </c>
      <c r="Q114" s="46">
        <f t="shared" si="17"/>
        <v>22575315</v>
      </c>
      <c r="R114" s="12"/>
      <c r="S114" s="24"/>
      <c r="T114" s="3"/>
      <c r="U114" s="3"/>
      <c r="W114" s="12"/>
      <c r="X114" s="12"/>
    </row>
    <row r="115" spans="1:24" ht="12.5" x14ac:dyDescent="0.25">
      <c r="A115" s="7"/>
      <c r="B115" s="10"/>
      <c r="C115" s="11" t="s">
        <v>22</v>
      </c>
      <c r="D115" s="61">
        <v>37157</v>
      </c>
      <c r="E115" s="52">
        <v>821753</v>
      </c>
      <c r="F115" s="52">
        <v>14738769</v>
      </c>
      <c r="G115" s="52">
        <v>1719884</v>
      </c>
      <c r="H115" s="127">
        <f t="shared" si="18"/>
        <v>17280406</v>
      </c>
      <c r="I115" s="128">
        <f t="shared" si="13"/>
        <v>17317563</v>
      </c>
      <c r="J115" s="62">
        <v>164264</v>
      </c>
      <c r="K115" s="62">
        <v>345922</v>
      </c>
      <c r="L115" s="62">
        <v>4440752</v>
      </c>
      <c r="M115" s="62">
        <v>126286</v>
      </c>
      <c r="N115" s="113">
        <f t="shared" si="14"/>
        <v>4912960</v>
      </c>
      <c r="O115" s="113">
        <f t="shared" si="15"/>
        <v>5077224</v>
      </c>
      <c r="P115" s="46">
        <f t="shared" si="16"/>
        <v>22193366</v>
      </c>
      <c r="Q115" s="46">
        <f t="shared" si="17"/>
        <v>22394787</v>
      </c>
      <c r="R115" s="12"/>
      <c r="S115" s="24"/>
      <c r="T115" s="3"/>
      <c r="U115" s="3"/>
      <c r="W115" s="12"/>
      <c r="X115" s="12"/>
    </row>
    <row r="116" spans="1:24" ht="13" thickBot="1" x14ac:dyDescent="0.3">
      <c r="A116" s="7"/>
      <c r="B116" s="14"/>
      <c r="C116" s="15" t="s">
        <v>23</v>
      </c>
      <c r="D116" s="53">
        <v>36472</v>
      </c>
      <c r="E116" s="50">
        <v>816919</v>
      </c>
      <c r="F116" s="50">
        <v>14678294</v>
      </c>
      <c r="G116" s="50">
        <v>1895361</v>
      </c>
      <c r="H116" s="129">
        <f t="shared" si="18"/>
        <v>17390574</v>
      </c>
      <c r="I116" s="130">
        <f t="shared" si="13"/>
        <v>17427046</v>
      </c>
      <c r="J116" s="54">
        <v>157794</v>
      </c>
      <c r="K116" s="54">
        <v>348574</v>
      </c>
      <c r="L116" s="54">
        <v>4522968</v>
      </c>
      <c r="M116" s="54">
        <v>144710</v>
      </c>
      <c r="N116" s="121">
        <f t="shared" si="14"/>
        <v>5016252</v>
      </c>
      <c r="O116" s="121">
        <f t="shared" si="15"/>
        <v>5174046</v>
      </c>
      <c r="P116" s="43">
        <f t="shared" si="16"/>
        <v>22406826</v>
      </c>
      <c r="Q116" s="43">
        <f t="shared" si="17"/>
        <v>22601092</v>
      </c>
      <c r="R116" s="12"/>
      <c r="S116" s="24"/>
      <c r="T116" s="3"/>
      <c r="U116" s="3"/>
      <c r="W116" s="12"/>
      <c r="X116" s="12"/>
    </row>
    <row r="117" spans="1:24" ht="12.5" x14ac:dyDescent="0.25">
      <c r="A117" s="7"/>
      <c r="B117" s="8">
        <v>2023</v>
      </c>
      <c r="C117" s="8" t="s">
        <v>12</v>
      </c>
      <c r="D117" s="57">
        <v>35898</v>
      </c>
      <c r="E117" s="51">
        <v>793659</v>
      </c>
      <c r="F117" s="51">
        <v>14548463</v>
      </c>
      <c r="G117" s="51">
        <v>1994226</v>
      </c>
      <c r="H117" s="125">
        <f t="shared" si="18"/>
        <v>17336348</v>
      </c>
      <c r="I117" s="126">
        <f t="shared" si="13"/>
        <v>17372246</v>
      </c>
      <c r="J117" s="58">
        <v>172506</v>
      </c>
      <c r="K117" s="58">
        <v>340677</v>
      </c>
      <c r="L117" s="58">
        <v>4531025</v>
      </c>
      <c r="M117" s="58">
        <v>149403</v>
      </c>
      <c r="N117" s="118">
        <f t="shared" si="14"/>
        <v>5021105</v>
      </c>
      <c r="O117" s="118">
        <f t="shared" si="15"/>
        <v>5193611</v>
      </c>
      <c r="P117" s="49">
        <f t="shared" si="16"/>
        <v>22357453</v>
      </c>
      <c r="Q117" s="49">
        <f t="shared" si="17"/>
        <v>22565857</v>
      </c>
      <c r="R117" s="12"/>
      <c r="S117" s="24"/>
      <c r="T117" s="3"/>
      <c r="U117" s="3"/>
      <c r="W117" s="12"/>
      <c r="X117" s="12"/>
    </row>
    <row r="118" spans="1:24" ht="12.5" x14ac:dyDescent="0.25">
      <c r="A118" s="7"/>
      <c r="B118" s="10"/>
      <c r="C118" s="11" t="s">
        <v>13</v>
      </c>
      <c r="D118" s="61">
        <v>34449</v>
      </c>
      <c r="E118" s="52">
        <v>758891</v>
      </c>
      <c r="F118" s="52">
        <v>14419545</v>
      </c>
      <c r="G118" s="52">
        <v>2109714</v>
      </c>
      <c r="H118" s="127">
        <f t="shared" si="18"/>
        <v>17288150</v>
      </c>
      <c r="I118" s="128">
        <f t="shared" si="13"/>
        <v>17322599</v>
      </c>
      <c r="J118" s="62">
        <v>170446</v>
      </c>
      <c r="K118" s="62">
        <v>319928</v>
      </c>
      <c r="L118" s="62">
        <v>4427739</v>
      </c>
      <c r="M118" s="62">
        <v>156697</v>
      </c>
      <c r="N118" s="113">
        <f t="shared" si="14"/>
        <v>4904364</v>
      </c>
      <c r="O118" s="113">
        <f t="shared" si="15"/>
        <v>5074810</v>
      </c>
      <c r="P118" s="46">
        <f t="shared" si="16"/>
        <v>22192514</v>
      </c>
      <c r="Q118" s="46">
        <f t="shared" si="17"/>
        <v>22397409</v>
      </c>
      <c r="R118" s="12"/>
      <c r="S118" s="24"/>
      <c r="T118" s="3"/>
      <c r="U118" s="3"/>
      <c r="W118" s="12"/>
      <c r="X118" s="12"/>
    </row>
    <row r="119" spans="1:24" ht="12.5" x14ac:dyDescent="0.25">
      <c r="A119" s="7"/>
      <c r="B119" s="11"/>
      <c r="C119" s="11" t="s">
        <v>14</v>
      </c>
      <c r="D119" s="61">
        <v>35106</v>
      </c>
      <c r="E119" s="52">
        <v>778514</v>
      </c>
      <c r="F119" s="52">
        <v>14438190</v>
      </c>
      <c r="G119" s="52">
        <v>2264013</v>
      </c>
      <c r="H119" s="127">
        <f t="shared" ref="H119:H121" si="19">SUM(E119:G119)</f>
        <v>17480717</v>
      </c>
      <c r="I119" s="128">
        <f t="shared" ref="I119:I121" si="20">SUM(D119:G119)</f>
        <v>17515823</v>
      </c>
      <c r="J119" s="62">
        <v>168861</v>
      </c>
      <c r="K119" s="62">
        <v>321617</v>
      </c>
      <c r="L119" s="62">
        <v>4436742</v>
      </c>
      <c r="M119" s="62">
        <v>173803</v>
      </c>
      <c r="N119" s="113">
        <f t="shared" ref="N119:N121" si="21">SUM(K119:M119)</f>
        <v>4932162</v>
      </c>
      <c r="O119" s="113">
        <f t="shared" ref="O119:O121" si="22">SUM(J119:M119)</f>
        <v>5101023</v>
      </c>
      <c r="P119" s="46">
        <f t="shared" ref="P119:P121" si="23">+H119+N119</f>
        <v>22412879</v>
      </c>
      <c r="Q119" s="46">
        <f t="shared" ref="Q119:Q121" si="24">+I119+O119</f>
        <v>22616846</v>
      </c>
      <c r="R119" s="12"/>
      <c r="S119" s="24"/>
      <c r="T119" s="3"/>
      <c r="U119" s="3"/>
      <c r="W119" s="12"/>
      <c r="X119" s="12"/>
    </row>
    <row r="120" spans="1:24" ht="12.5" x14ac:dyDescent="0.25">
      <c r="A120" s="7"/>
      <c r="B120" s="11"/>
      <c r="C120" s="11" t="s">
        <v>15</v>
      </c>
      <c r="D120" s="61">
        <v>34590</v>
      </c>
      <c r="E120" s="52">
        <v>773555</v>
      </c>
      <c r="F120" s="52">
        <v>14334426</v>
      </c>
      <c r="G120" s="52">
        <v>2361495</v>
      </c>
      <c r="H120" s="127">
        <f t="shared" si="19"/>
        <v>17469476</v>
      </c>
      <c r="I120" s="128">
        <f t="shared" si="20"/>
        <v>17504066</v>
      </c>
      <c r="J120" s="62">
        <v>169317</v>
      </c>
      <c r="K120" s="62">
        <v>315432</v>
      </c>
      <c r="L120" s="62">
        <v>4269167</v>
      </c>
      <c r="M120" s="62">
        <v>181054</v>
      </c>
      <c r="N120" s="113">
        <f t="shared" si="21"/>
        <v>4765653</v>
      </c>
      <c r="O120" s="113">
        <f t="shared" si="22"/>
        <v>4934970</v>
      </c>
      <c r="P120" s="46">
        <f t="shared" si="23"/>
        <v>22235129</v>
      </c>
      <c r="Q120" s="46">
        <f t="shared" si="24"/>
        <v>22439036</v>
      </c>
      <c r="R120" s="12"/>
      <c r="S120" s="24"/>
      <c r="T120" s="3"/>
      <c r="U120" s="3"/>
      <c r="W120" s="12"/>
      <c r="X120" s="12"/>
    </row>
    <row r="121" spans="1:24" ht="12.5" x14ac:dyDescent="0.25">
      <c r="A121" s="7"/>
      <c r="B121" s="10"/>
      <c r="C121" s="11" t="s">
        <v>16</v>
      </c>
      <c r="D121" s="61">
        <v>32813</v>
      </c>
      <c r="E121" s="52">
        <v>756327</v>
      </c>
      <c r="F121" s="52">
        <v>14185506</v>
      </c>
      <c r="G121" s="52">
        <v>2472219</v>
      </c>
      <c r="H121" s="127">
        <f t="shared" si="19"/>
        <v>17414052</v>
      </c>
      <c r="I121" s="128">
        <f t="shared" si="20"/>
        <v>17446865</v>
      </c>
      <c r="J121" s="62">
        <v>166920</v>
      </c>
      <c r="K121" s="62">
        <v>305200</v>
      </c>
      <c r="L121" s="62">
        <v>4262862</v>
      </c>
      <c r="M121" s="62">
        <v>187645</v>
      </c>
      <c r="N121" s="113">
        <f t="shared" si="21"/>
        <v>4755707</v>
      </c>
      <c r="O121" s="113">
        <f t="shared" si="22"/>
        <v>4922627</v>
      </c>
      <c r="P121" s="46">
        <f t="shared" si="23"/>
        <v>22169759</v>
      </c>
      <c r="Q121" s="46">
        <f t="shared" si="24"/>
        <v>22369492</v>
      </c>
      <c r="R121" s="12"/>
      <c r="S121" s="24"/>
      <c r="T121" s="3"/>
      <c r="U121" s="3"/>
      <c r="W121" s="12"/>
      <c r="X121" s="12"/>
    </row>
    <row r="122" spans="1:24" ht="12.5" x14ac:dyDescent="0.25">
      <c r="A122" s="7"/>
      <c r="B122" s="11"/>
      <c r="C122" s="11" t="s">
        <v>17</v>
      </c>
      <c r="D122" s="61">
        <v>32622</v>
      </c>
      <c r="E122" s="52">
        <v>748645</v>
      </c>
      <c r="F122" s="52">
        <v>14208452</v>
      </c>
      <c r="G122" s="52">
        <v>2604964</v>
      </c>
      <c r="H122" s="127">
        <f t="shared" ref="H122:H129" si="25">SUM(E122:G122)</f>
        <v>17562061</v>
      </c>
      <c r="I122" s="128">
        <f t="shared" ref="I122:I129" si="26">SUM(D122:G122)</f>
        <v>17594683</v>
      </c>
      <c r="J122" s="62">
        <v>166299</v>
      </c>
      <c r="K122" s="62">
        <v>297039</v>
      </c>
      <c r="L122" s="62">
        <v>4210523</v>
      </c>
      <c r="M122" s="62">
        <v>197276</v>
      </c>
      <c r="N122" s="113">
        <f t="shared" ref="N122:N129" si="27">SUM(K122:M122)</f>
        <v>4704838</v>
      </c>
      <c r="O122" s="113">
        <f t="shared" ref="O122:O129" si="28">SUM(J122:M122)</f>
        <v>4871137</v>
      </c>
      <c r="P122" s="46">
        <f t="shared" ref="P122:P129" si="29">+H122+N122</f>
        <v>22266899</v>
      </c>
      <c r="Q122" s="46">
        <f t="shared" ref="Q122:Q129" si="30">+I122+O122</f>
        <v>22465820</v>
      </c>
      <c r="R122" s="12"/>
      <c r="S122" s="24"/>
      <c r="T122" s="3"/>
      <c r="U122" s="3"/>
      <c r="W122" s="12"/>
      <c r="X122" s="12"/>
    </row>
    <row r="123" spans="1:24" ht="12.5" x14ac:dyDescent="0.25">
      <c r="A123" s="7"/>
      <c r="B123" s="11"/>
      <c r="C123" s="11" t="s">
        <v>18</v>
      </c>
      <c r="D123" s="61">
        <v>32423</v>
      </c>
      <c r="E123" s="52">
        <v>723704</v>
      </c>
      <c r="F123" s="52">
        <v>14197892</v>
      </c>
      <c r="G123" s="52">
        <v>2717208</v>
      </c>
      <c r="H123" s="127">
        <f t="shared" si="25"/>
        <v>17638804</v>
      </c>
      <c r="I123" s="128">
        <f t="shared" si="26"/>
        <v>17671227</v>
      </c>
      <c r="J123" s="62">
        <v>168810</v>
      </c>
      <c r="K123" s="62">
        <v>313559</v>
      </c>
      <c r="L123" s="62">
        <v>4345269</v>
      </c>
      <c r="M123" s="62">
        <v>212911</v>
      </c>
      <c r="N123" s="113">
        <f t="shared" si="27"/>
        <v>4871739</v>
      </c>
      <c r="O123" s="113">
        <f t="shared" si="28"/>
        <v>5040549</v>
      </c>
      <c r="P123" s="46">
        <f t="shared" si="29"/>
        <v>22510543</v>
      </c>
      <c r="Q123" s="46">
        <f t="shared" si="30"/>
        <v>22711776</v>
      </c>
      <c r="R123" s="12"/>
      <c r="S123" s="24"/>
      <c r="T123" s="3"/>
      <c r="U123" s="3"/>
      <c r="W123" s="12"/>
      <c r="X123" s="12"/>
    </row>
    <row r="124" spans="1:24" ht="12.5" customHeight="1" x14ac:dyDescent="0.25">
      <c r="A124" s="7"/>
      <c r="B124" s="10"/>
      <c r="C124" s="11" t="s">
        <v>19</v>
      </c>
      <c r="D124" s="61">
        <v>23349</v>
      </c>
      <c r="E124" s="52">
        <v>720182</v>
      </c>
      <c r="F124" s="52">
        <v>14153489</v>
      </c>
      <c r="G124" s="52">
        <v>2812803</v>
      </c>
      <c r="H124" s="127">
        <f t="shared" si="25"/>
        <v>17686474</v>
      </c>
      <c r="I124" s="128">
        <f t="shared" si="26"/>
        <v>17709823</v>
      </c>
      <c r="J124" s="62">
        <v>166192</v>
      </c>
      <c r="K124" s="62">
        <v>306744</v>
      </c>
      <c r="L124" s="62">
        <v>4282074</v>
      </c>
      <c r="M124" s="62">
        <v>239898</v>
      </c>
      <c r="N124" s="113">
        <f t="shared" si="27"/>
        <v>4828716</v>
      </c>
      <c r="O124" s="113">
        <f t="shared" si="28"/>
        <v>4994908</v>
      </c>
      <c r="P124" s="46">
        <f t="shared" si="29"/>
        <v>22515190</v>
      </c>
      <c r="Q124" s="46">
        <f t="shared" si="30"/>
        <v>22704731</v>
      </c>
      <c r="R124" s="12"/>
      <c r="S124" s="24"/>
      <c r="T124" s="3"/>
      <c r="U124" s="3"/>
      <c r="W124" s="12"/>
      <c r="X124" s="12"/>
    </row>
    <row r="125" spans="1:24" ht="12.5" customHeight="1" x14ac:dyDescent="0.25">
      <c r="A125" s="7"/>
      <c r="B125" s="11"/>
      <c r="C125" s="11" t="s">
        <v>20</v>
      </c>
      <c r="D125" s="61">
        <v>29803</v>
      </c>
      <c r="E125" s="52">
        <v>725781</v>
      </c>
      <c r="F125" s="52">
        <v>14148466</v>
      </c>
      <c r="G125" s="52">
        <v>2905313</v>
      </c>
      <c r="H125" s="127">
        <f t="shared" si="25"/>
        <v>17779560</v>
      </c>
      <c r="I125" s="128">
        <f t="shared" si="26"/>
        <v>17809363</v>
      </c>
      <c r="J125" s="62">
        <v>164172</v>
      </c>
      <c r="K125" s="62">
        <v>288610</v>
      </c>
      <c r="L125" s="62">
        <v>4246915</v>
      </c>
      <c r="M125" s="62">
        <v>238725</v>
      </c>
      <c r="N125" s="113">
        <f t="shared" si="27"/>
        <v>4774250</v>
      </c>
      <c r="O125" s="113">
        <f t="shared" si="28"/>
        <v>4938422</v>
      </c>
      <c r="P125" s="46">
        <f t="shared" si="29"/>
        <v>22553810</v>
      </c>
      <c r="Q125" s="46">
        <f t="shared" si="30"/>
        <v>22747785</v>
      </c>
      <c r="R125" s="12"/>
      <c r="S125" s="24"/>
      <c r="T125" s="3"/>
      <c r="U125" s="3"/>
      <c r="W125" s="12"/>
      <c r="X125" s="12"/>
    </row>
    <row r="126" spans="1:24" ht="12.5" customHeight="1" x14ac:dyDescent="0.25">
      <c r="A126" s="7"/>
      <c r="B126" s="11"/>
      <c r="C126" s="11" t="s">
        <v>21</v>
      </c>
      <c r="D126" s="61">
        <v>26351</v>
      </c>
      <c r="E126" s="52">
        <v>727815</v>
      </c>
      <c r="F126" s="52">
        <v>14061922</v>
      </c>
      <c r="G126" s="52">
        <v>3043915</v>
      </c>
      <c r="H126" s="127">
        <f t="shared" si="25"/>
        <v>17833652</v>
      </c>
      <c r="I126" s="128">
        <f t="shared" si="26"/>
        <v>17860003</v>
      </c>
      <c r="J126" s="62">
        <v>161876</v>
      </c>
      <c r="K126" s="62">
        <v>278612</v>
      </c>
      <c r="L126" s="62">
        <v>4298901</v>
      </c>
      <c r="M126" s="62">
        <v>242398</v>
      </c>
      <c r="N126" s="113">
        <f t="shared" si="27"/>
        <v>4819911</v>
      </c>
      <c r="O126" s="113">
        <f t="shared" si="28"/>
        <v>4981787</v>
      </c>
      <c r="P126" s="46">
        <f t="shared" si="29"/>
        <v>22653563</v>
      </c>
      <c r="Q126" s="46">
        <f t="shared" si="30"/>
        <v>22841790</v>
      </c>
      <c r="R126" s="12"/>
      <c r="S126" s="24"/>
      <c r="T126" s="3"/>
      <c r="U126" s="3"/>
      <c r="W126" s="12"/>
      <c r="X126" s="12"/>
    </row>
    <row r="127" spans="1:24" ht="12.5" customHeight="1" x14ac:dyDescent="0.25">
      <c r="A127" s="7"/>
      <c r="B127" s="11"/>
      <c r="C127" s="11" t="s">
        <v>22</v>
      </c>
      <c r="D127" s="61">
        <v>26581</v>
      </c>
      <c r="E127" s="52">
        <v>712279</v>
      </c>
      <c r="F127" s="52">
        <v>13887833</v>
      </c>
      <c r="G127" s="52">
        <v>3179483</v>
      </c>
      <c r="H127" s="127">
        <f t="shared" si="25"/>
        <v>17779595</v>
      </c>
      <c r="I127" s="128">
        <f t="shared" si="26"/>
        <v>17806176</v>
      </c>
      <c r="J127" s="62">
        <v>158692</v>
      </c>
      <c r="K127" s="62">
        <v>275788</v>
      </c>
      <c r="L127" s="62">
        <v>4254536</v>
      </c>
      <c r="M127" s="62">
        <v>260331</v>
      </c>
      <c r="N127" s="113">
        <f t="shared" si="27"/>
        <v>4790655</v>
      </c>
      <c r="O127" s="113">
        <f t="shared" si="28"/>
        <v>4949347</v>
      </c>
      <c r="P127" s="46">
        <f t="shared" si="29"/>
        <v>22570250</v>
      </c>
      <c r="Q127" s="46">
        <f t="shared" si="30"/>
        <v>22755523</v>
      </c>
      <c r="R127" s="12"/>
      <c r="S127" s="24"/>
      <c r="T127" s="3"/>
      <c r="U127" s="3"/>
      <c r="W127" s="12"/>
      <c r="X127" s="12"/>
    </row>
    <row r="128" spans="1:24" ht="12.5" customHeight="1" thickBot="1" x14ac:dyDescent="0.3">
      <c r="A128" s="7"/>
      <c r="B128" s="15"/>
      <c r="C128" s="15" t="s">
        <v>23</v>
      </c>
      <c r="D128" s="53">
        <v>26397</v>
      </c>
      <c r="E128" s="50">
        <v>594790</v>
      </c>
      <c r="F128" s="50">
        <v>13606729</v>
      </c>
      <c r="G128" s="50">
        <v>3510916</v>
      </c>
      <c r="H128" s="129">
        <f t="shared" si="25"/>
        <v>17712435</v>
      </c>
      <c r="I128" s="130">
        <f t="shared" si="26"/>
        <v>17738832</v>
      </c>
      <c r="J128" s="54">
        <v>156857</v>
      </c>
      <c r="K128" s="54">
        <v>255920</v>
      </c>
      <c r="L128" s="54">
        <v>4171252</v>
      </c>
      <c r="M128" s="54">
        <v>333783</v>
      </c>
      <c r="N128" s="121">
        <f t="shared" si="27"/>
        <v>4760955</v>
      </c>
      <c r="O128" s="121">
        <f t="shared" si="28"/>
        <v>4917812</v>
      </c>
      <c r="P128" s="43">
        <f t="shared" si="29"/>
        <v>22473390</v>
      </c>
      <c r="Q128" s="43">
        <f t="shared" si="30"/>
        <v>22656644</v>
      </c>
      <c r="R128" s="12"/>
      <c r="S128" s="24"/>
      <c r="T128" s="3"/>
      <c r="U128" s="3"/>
      <c r="W128" s="12"/>
      <c r="X128" s="12"/>
    </row>
    <row r="129" spans="1:24" ht="12.5" customHeight="1" x14ac:dyDescent="0.25">
      <c r="A129" s="7"/>
      <c r="B129" s="8">
        <v>2024</v>
      </c>
      <c r="C129" s="8" t="s">
        <v>12</v>
      </c>
      <c r="D129" s="57">
        <v>26095</v>
      </c>
      <c r="E129" s="51">
        <v>682181</v>
      </c>
      <c r="F129" s="51">
        <v>13423170</v>
      </c>
      <c r="G129" s="51">
        <v>3611514</v>
      </c>
      <c r="H129" s="125">
        <f t="shared" si="25"/>
        <v>17716865</v>
      </c>
      <c r="I129" s="126">
        <f t="shared" si="26"/>
        <v>17742960</v>
      </c>
      <c r="J129" s="58">
        <v>157572</v>
      </c>
      <c r="K129" s="58">
        <v>268198</v>
      </c>
      <c r="L129" s="58">
        <v>4307608</v>
      </c>
      <c r="M129" s="58">
        <v>325230</v>
      </c>
      <c r="N129" s="118">
        <f t="shared" si="27"/>
        <v>4901036</v>
      </c>
      <c r="O129" s="118">
        <f t="shared" si="28"/>
        <v>5058608</v>
      </c>
      <c r="P129" s="49">
        <f t="shared" si="29"/>
        <v>22617901</v>
      </c>
      <c r="Q129" s="49">
        <f t="shared" si="30"/>
        <v>22801568</v>
      </c>
      <c r="R129" s="12"/>
      <c r="S129" s="24"/>
      <c r="T129" s="3"/>
      <c r="U129" s="3"/>
      <c r="W129" s="12"/>
      <c r="X129" s="12"/>
    </row>
    <row r="130" spans="1:24" ht="12.5" customHeight="1" x14ac:dyDescent="0.25">
      <c r="A130" s="7"/>
      <c r="B130" s="11"/>
      <c r="C130" s="11" t="s">
        <v>13</v>
      </c>
      <c r="D130" s="61">
        <v>23941</v>
      </c>
      <c r="E130" s="52">
        <v>642143</v>
      </c>
      <c r="F130" s="52">
        <v>13396209</v>
      </c>
      <c r="G130" s="52">
        <v>3723755</v>
      </c>
      <c r="H130" s="127">
        <f t="shared" ref="H130:H137" si="31">SUM(E130:G130)</f>
        <v>17762107</v>
      </c>
      <c r="I130" s="128">
        <f t="shared" ref="I130:I137" si="32">SUM(D130:G130)</f>
        <v>17786048</v>
      </c>
      <c r="J130" s="62">
        <v>155872</v>
      </c>
      <c r="K130" s="62">
        <v>254621</v>
      </c>
      <c r="L130" s="62">
        <v>4247222</v>
      </c>
      <c r="M130" s="62">
        <v>350949</v>
      </c>
      <c r="N130" s="113">
        <f t="shared" ref="N130:N137" si="33">SUM(K130:M130)</f>
        <v>4852792</v>
      </c>
      <c r="O130" s="113">
        <f t="shared" ref="O130:O137" si="34">SUM(J130:M130)</f>
        <v>5008664</v>
      </c>
      <c r="P130" s="46">
        <f t="shared" ref="P130:P137" si="35">+H130+N130</f>
        <v>22614899</v>
      </c>
      <c r="Q130" s="46">
        <f t="shared" ref="Q130:Q137" si="36">+I130+O130</f>
        <v>22794712</v>
      </c>
      <c r="R130" s="12"/>
      <c r="S130" s="24"/>
      <c r="T130" s="3"/>
      <c r="U130" s="3"/>
      <c r="W130" s="12"/>
      <c r="X130" s="12"/>
    </row>
    <row r="131" spans="1:24" ht="12.5" customHeight="1" x14ac:dyDescent="0.25">
      <c r="A131" s="7"/>
      <c r="B131" s="11"/>
      <c r="C131" s="11" t="s">
        <v>14</v>
      </c>
      <c r="D131" s="61">
        <v>22937</v>
      </c>
      <c r="E131" s="52">
        <v>662164</v>
      </c>
      <c r="F131" s="52">
        <v>13365554</v>
      </c>
      <c r="G131" s="52">
        <v>3866141</v>
      </c>
      <c r="H131" s="127">
        <f t="shared" si="31"/>
        <v>17893859</v>
      </c>
      <c r="I131" s="128">
        <f t="shared" si="32"/>
        <v>17916796</v>
      </c>
      <c r="J131" s="62">
        <v>149796</v>
      </c>
      <c r="K131" s="62">
        <v>248727</v>
      </c>
      <c r="L131" s="62">
        <v>4268535</v>
      </c>
      <c r="M131" s="62">
        <v>385015</v>
      </c>
      <c r="N131" s="113">
        <f t="shared" si="33"/>
        <v>4902277</v>
      </c>
      <c r="O131" s="113">
        <f t="shared" si="34"/>
        <v>5052073</v>
      </c>
      <c r="P131" s="46">
        <f t="shared" si="35"/>
        <v>22796136</v>
      </c>
      <c r="Q131" s="46">
        <f t="shared" si="36"/>
        <v>22968869</v>
      </c>
      <c r="R131" s="12"/>
      <c r="S131" s="24"/>
      <c r="T131" s="3"/>
      <c r="U131" s="3"/>
      <c r="W131" s="12"/>
      <c r="X131" s="12"/>
    </row>
    <row r="132" spans="1:24" ht="12.5" customHeight="1" x14ac:dyDescent="0.25">
      <c r="A132" s="7"/>
      <c r="B132" s="11"/>
      <c r="C132" s="11" t="s">
        <v>15</v>
      </c>
      <c r="D132" s="61">
        <v>21764</v>
      </c>
      <c r="E132" s="52">
        <v>659221</v>
      </c>
      <c r="F132" s="52">
        <v>13184727</v>
      </c>
      <c r="G132" s="52">
        <v>4062751</v>
      </c>
      <c r="H132" s="127">
        <f t="shared" si="31"/>
        <v>17906699</v>
      </c>
      <c r="I132" s="128">
        <f t="shared" si="32"/>
        <v>17928463</v>
      </c>
      <c r="J132" s="62">
        <v>143203</v>
      </c>
      <c r="K132" s="62">
        <v>242189</v>
      </c>
      <c r="L132" s="62">
        <v>4181095</v>
      </c>
      <c r="M132" s="62">
        <v>395453</v>
      </c>
      <c r="N132" s="113">
        <f t="shared" si="33"/>
        <v>4818737</v>
      </c>
      <c r="O132" s="113">
        <f t="shared" si="34"/>
        <v>4961940</v>
      </c>
      <c r="P132" s="46">
        <f t="shared" si="35"/>
        <v>22725436</v>
      </c>
      <c r="Q132" s="46">
        <f t="shared" si="36"/>
        <v>22890403</v>
      </c>
      <c r="R132" s="12"/>
      <c r="S132" s="24"/>
      <c r="T132" s="3"/>
      <c r="U132" s="3"/>
      <c r="W132" s="12"/>
      <c r="X132" s="12"/>
    </row>
    <row r="133" spans="1:24" ht="12.5" customHeight="1" x14ac:dyDescent="0.25">
      <c r="A133" s="7"/>
      <c r="B133" s="11"/>
      <c r="C133" s="11" t="s">
        <v>16</v>
      </c>
      <c r="D133" s="61">
        <v>20676</v>
      </c>
      <c r="E133" s="52">
        <v>645654</v>
      </c>
      <c r="F133" s="52">
        <v>12955120</v>
      </c>
      <c r="G133" s="52">
        <v>4253372</v>
      </c>
      <c r="H133" s="127">
        <f t="shared" si="31"/>
        <v>17854146</v>
      </c>
      <c r="I133" s="128">
        <f t="shared" si="32"/>
        <v>17874822</v>
      </c>
      <c r="J133" s="62">
        <v>141158</v>
      </c>
      <c r="K133" s="62">
        <v>236769</v>
      </c>
      <c r="L133" s="62">
        <v>4112667</v>
      </c>
      <c r="M133" s="62">
        <v>410035</v>
      </c>
      <c r="N133" s="113">
        <f t="shared" si="33"/>
        <v>4759471</v>
      </c>
      <c r="O133" s="113">
        <f t="shared" si="34"/>
        <v>4900629</v>
      </c>
      <c r="P133" s="46">
        <f t="shared" si="35"/>
        <v>22613617</v>
      </c>
      <c r="Q133" s="46">
        <f t="shared" si="36"/>
        <v>22775451</v>
      </c>
      <c r="R133" s="12"/>
      <c r="S133" s="24"/>
      <c r="T133" s="3"/>
      <c r="U133" s="3"/>
      <c r="W133" s="12"/>
      <c r="X133" s="12"/>
    </row>
    <row r="134" spans="1:24" ht="12.5" customHeight="1" x14ac:dyDescent="0.25">
      <c r="A134" s="7"/>
      <c r="B134" s="11"/>
      <c r="C134" s="11" t="s">
        <v>17</v>
      </c>
      <c r="D134" s="61">
        <v>19867</v>
      </c>
      <c r="E134" s="52">
        <v>633829</v>
      </c>
      <c r="F134" s="52">
        <v>12822891</v>
      </c>
      <c r="G134" s="52">
        <v>4411091</v>
      </c>
      <c r="H134" s="127">
        <f t="shared" si="31"/>
        <v>17867811</v>
      </c>
      <c r="I134" s="128">
        <f t="shared" si="32"/>
        <v>17887678</v>
      </c>
      <c r="J134" s="62">
        <v>135658</v>
      </c>
      <c r="K134" s="62">
        <v>242242</v>
      </c>
      <c r="L134" s="62">
        <v>4108531</v>
      </c>
      <c r="M134" s="62">
        <v>423474</v>
      </c>
      <c r="N134" s="113">
        <f t="shared" si="33"/>
        <v>4774247</v>
      </c>
      <c r="O134" s="113">
        <f t="shared" si="34"/>
        <v>4909905</v>
      </c>
      <c r="P134" s="46">
        <f t="shared" si="35"/>
        <v>22642058</v>
      </c>
      <c r="Q134" s="46">
        <f t="shared" si="36"/>
        <v>22797583</v>
      </c>
      <c r="R134" s="12"/>
      <c r="S134" s="24"/>
      <c r="T134" s="3"/>
      <c r="U134" s="3"/>
      <c r="W134" s="12"/>
      <c r="X134" s="12"/>
    </row>
    <row r="135" spans="1:24" ht="12.5" customHeight="1" x14ac:dyDescent="0.25">
      <c r="A135" s="7"/>
      <c r="B135" s="11"/>
      <c r="C135" s="11" t="s">
        <v>18</v>
      </c>
      <c r="D135" s="61">
        <v>18795</v>
      </c>
      <c r="E135" s="52">
        <v>634536</v>
      </c>
      <c r="F135" s="52">
        <v>12724869</v>
      </c>
      <c r="G135" s="52">
        <v>4551730</v>
      </c>
      <c r="H135" s="127">
        <f t="shared" si="31"/>
        <v>17911135</v>
      </c>
      <c r="I135" s="128">
        <f t="shared" si="32"/>
        <v>17929930</v>
      </c>
      <c r="J135" s="62">
        <v>130189</v>
      </c>
      <c r="K135" s="62">
        <v>239483</v>
      </c>
      <c r="L135" s="62">
        <v>4112429</v>
      </c>
      <c r="M135" s="62">
        <v>471598</v>
      </c>
      <c r="N135" s="113">
        <f t="shared" si="33"/>
        <v>4823510</v>
      </c>
      <c r="O135" s="113">
        <f t="shared" si="34"/>
        <v>4953699</v>
      </c>
      <c r="P135" s="46">
        <f t="shared" si="35"/>
        <v>22734645</v>
      </c>
      <c r="Q135" s="46">
        <f t="shared" si="36"/>
        <v>22883629</v>
      </c>
      <c r="R135" s="12"/>
      <c r="S135" s="24"/>
      <c r="T135" s="3"/>
      <c r="U135" s="3"/>
      <c r="W135" s="12"/>
      <c r="X135" s="12"/>
    </row>
    <row r="136" spans="1:24" ht="12.5" customHeight="1" x14ac:dyDescent="0.25">
      <c r="A136" s="7"/>
      <c r="B136" s="11"/>
      <c r="C136" s="11" t="s">
        <v>19</v>
      </c>
      <c r="D136" s="61">
        <v>15315</v>
      </c>
      <c r="E136" s="52">
        <v>617248</v>
      </c>
      <c r="F136" s="52">
        <v>12632764</v>
      </c>
      <c r="G136" s="52">
        <v>4706168</v>
      </c>
      <c r="H136" s="127">
        <f t="shared" si="31"/>
        <v>17956180</v>
      </c>
      <c r="I136" s="128">
        <f t="shared" si="32"/>
        <v>17971495</v>
      </c>
      <c r="J136" s="62">
        <v>118970</v>
      </c>
      <c r="K136" s="62">
        <v>243507</v>
      </c>
      <c r="L136" s="62">
        <v>4247661</v>
      </c>
      <c r="M136" s="62">
        <v>524667</v>
      </c>
      <c r="N136" s="113">
        <f t="shared" si="33"/>
        <v>5015835</v>
      </c>
      <c r="O136" s="113">
        <f t="shared" si="34"/>
        <v>5134805</v>
      </c>
      <c r="P136" s="46">
        <f t="shared" si="35"/>
        <v>22972015</v>
      </c>
      <c r="Q136" s="46">
        <f t="shared" si="36"/>
        <v>23106300</v>
      </c>
      <c r="R136" s="12"/>
      <c r="S136" s="24"/>
      <c r="T136" s="3"/>
      <c r="U136" s="3"/>
      <c r="W136" s="12"/>
      <c r="X136" s="12"/>
    </row>
    <row r="137" spans="1:24" ht="12.5" customHeight="1" thickBot="1" x14ac:dyDescent="0.3">
      <c r="A137" s="7"/>
      <c r="B137" s="15"/>
      <c r="C137" s="15" t="s">
        <v>20</v>
      </c>
      <c r="D137" s="53">
        <v>15243</v>
      </c>
      <c r="E137" s="50">
        <v>621555</v>
      </c>
      <c r="F137" s="50">
        <v>12535473</v>
      </c>
      <c r="G137" s="50">
        <v>4824316</v>
      </c>
      <c r="H137" s="129">
        <f t="shared" si="31"/>
        <v>17981344</v>
      </c>
      <c r="I137" s="130">
        <f t="shared" si="32"/>
        <v>17996587</v>
      </c>
      <c r="J137" s="54">
        <v>115542</v>
      </c>
      <c r="K137" s="54">
        <v>226807</v>
      </c>
      <c r="L137" s="54">
        <v>4097787</v>
      </c>
      <c r="M137" s="54">
        <v>529303</v>
      </c>
      <c r="N137" s="121">
        <f t="shared" si="33"/>
        <v>4853897</v>
      </c>
      <c r="O137" s="121">
        <f t="shared" si="34"/>
        <v>4969439</v>
      </c>
      <c r="P137" s="43">
        <f t="shared" si="35"/>
        <v>22835241</v>
      </c>
      <c r="Q137" s="43">
        <f t="shared" si="36"/>
        <v>22966026</v>
      </c>
      <c r="R137" s="12"/>
      <c r="S137" s="141"/>
      <c r="T137" s="3"/>
      <c r="U137" s="3"/>
      <c r="W137" s="12"/>
      <c r="X137" s="12"/>
    </row>
    <row r="138" spans="1:24" ht="12.5" customHeight="1" thickBot="1" x14ac:dyDescent="0.3">
      <c r="A138" s="7"/>
      <c r="C138" s="34"/>
      <c r="D138" s="22"/>
      <c r="E138" s="22"/>
      <c r="F138" s="22"/>
      <c r="G138" s="22"/>
      <c r="H138" s="22"/>
      <c r="I138" s="22"/>
      <c r="J138" s="12"/>
      <c r="K138" s="12"/>
      <c r="L138" s="12"/>
      <c r="M138" s="12"/>
      <c r="N138" s="12"/>
      <c r="O138" s="12"/>
      <c r="P138" s="12"/>
      <c r="Q138" s="3"/>
      <c r="R138" s="3"/>
      <c r="S138" s="3"/>
      <c r="T138" s="3"/>
      <c r="U138" s="3"/>
      <c r="W138" s="12"/>
      <c r="X138" s="12"/>
    </row>
    <row r="139" spans="1:24" ht="13" thickBot="1" x14ac:dyDescent="0.3">
      <c r="A139" s="7"/>
      <c r="B139" s="110" t="str">
        <f>VAR</f>
        <v>VAR. SEP.23-SEP.24</v>
      </c>
      <c r="C139" s="89"/>
      <c r="D139" s="91">
        <f t="shared" ref="D139:Q139" si="37">+D137/D125-1</f>
        <v>-0.48854142200449624</v>
      </c>
      <c r="E139" s="91">
        <f t="shared" si="37"/>
        <v>-0.14360530242593839</v>
      </c>
      <c r="F139" s="91">
        <f t="shared" si="37"/>
        <v>-0.11400479741054614</v>
      </c>
      <c r="G139" s="91">
        <f t="shared" si="37"/>
        <v>0.66051506326512843</v>
      </c>
      <c r="H139" s="91">
        <f t="shared" si="37"/>
        <v>1.1349212241472895E-2</v>
      </c>
      <c r="I139" s="92">
        <f t="shared" si="37"/>
        <v>1.0512672463355299E-2</v>
      </c>
      <c r="J139" s="91">
        <f t="shared" si="37"/>
        <v>-0.29621372706673488</v>
      </c>
      <c r="K139" s="91">
        <f t="shared" si="37"/>
        <v>-0.214140189182634</v>
      </c>
      <c r="L139" s="91">
        <f t="shared" si="37"/>
        <v>-3.5114430121629514E-2</v>
      </c>
      <c r="M139" s="91">
        <f t="shared" si="37"/>
        <v>1.2172080846161903</v>
      </c>
      <c r="N139" s="91">
        <f t="shared" si="37"/>
        <v>1.6682620306854412E-2</v>
      </c>
      <c r="O139" s="91">
        <f t="shared" si="37"/>
        <v>6.2807512197216031E-3</v>
      </c>
      <c r="P139" s="102">
        <f t="shared" si="37"/>
        <v>1.2478202130815186E-2</v>
      </c>
      <c r="Q139" s="92">
        <f t="shared" si="37"/>
        <v>9.5939450808066873E-3</v>
      </c>
      <c r="R139" s="3"/>
      <c r="S139" s="3"/>
      <c r="T139" s="3"/>
      <c r="U139" s="3"/>
      <c r="W139" s="12"/>
      <c r="X139" s="12"/>
    </row>
    <row r="140" spans="1:24" ht="13" thickBot="1" x14ac:dyDescent="0.3">
      <c r="A140" s="7"/>
      <c r="B140" s="131" t="str">
        <f>"PART. TECN-PLAN (2G+3G+4G+5G)."&amp;RIGHT(VAR,6)</f>
        <v>PART. TECN-PLAN (2G+3G+4G+5G).SEP.24</v>
      </c>
      <c r="C140" s="89"/>
      <c r="D140" s="91">
        <f>+D137/$I$137</f>
        <v>8.4699393279403482E-4</v>
      </c>
      <c r="E140" s="91">
        <f t="shared" ref="E140:I140" si="38">+E137/$I$137</f>
        <v>3.4537382004710113E-2</v>
      </c>
      <c r="F140" s="91">
        <f t="shared" si="38"/>
        <v>0.69654723976273947</v>
      </c>
      <c r="G140" s="91">
        <f t="shared" si="38"/>
        <v>0.26806838429975638</v>
      </c>
      <c r="H140" s="91">
        <f t="shared" si="38"/>
        <v>0.99915300606720592</v>
      </c>
      <c r="I140" s="92">
        <f t="shared" si="38"/>
        <v>1</v>
      </c>
      <c r="J140" s="91">
        <f>+J137/$O$137</f>
        <v>2.3250511778090042E-2</v>
      </c>
      <c r="K140" s="91">
        <f t="shared" ref="K140:O140" si="39">+K137/$O$137</f>
        <v>4.5640363026892977E-2</v>
      </c>
      <c r="L140" s="91">
        <f t="shared" si="39"/>
        <v>0.82459750486926187</v>
      </c>
      <c r="M140" s="91">
        <f t="shared" si="39"/>
        <v>0.10651162032575508</v>
      </c>
      <c r="N140" s="91">
        <f t="shared" si="39"/>
        <v>0.97674948822190999</v>
      </c>
      <c r="O140" s="92">
        <f t="shared" si="39"/>
        <v>1</v>
      </c>
      <c r="P140" s="12"/>
      <c r="Q140" s="3"/>
      <c r="R140" s="3"/>
      <c r="S140" s="3"/>
      <c r="T140" s="3"/>
      <c r="U140" s="3"/>
      <c r="W140" s="12"/>
      <c r="X140" s="12"/>
    </row>
    <row r="141" spans="1:24" ht="13" thickBot="1" x14ac:dyDescent="0.3">
      <c r="A141" s="7"/>
      <c r="B141" s="131" t="str">
        <f>"PART. TECN-PLAN (3G+4G+5G)."&amp;RIGHT(VAR,6)</f>
        <v>PART. TECN-PLAN (3G+4G+5G).SEP.24</v>
      </c>
      <c r="C141" s="89"/>
      <c r="D141" s="91" t="s">
        <v>86</v>
      </c>
      <c r="E141" s="91">
        <f>+E137/$H$137</f>
        <v>3.4566659755800234E-2</v>
      </c>
      <c r="F141" s="91">
        <f t="shared" ref="F141:H141" si="40">+F137/$H$137</f>
        <v>0.69713771117442613</v>
      </c>
      <c r="G141" s="91">
        <f t="shared" si="40"/>
        <v>0.26829562906977367</v>
      </c>
      <c r="H141" s="91">
        <f t="shared" si="40"/>
        <v>1</v>
      </c>
      <c r="I141" s="92" t="s">
        <v>86</v>
      </c>
      <c r="J141" s="91" t="s">
        <v>86</v>
      </c>
      <c r="K141" s="91">
        <f>+K137/$N$137</f>
        <v>4.6726784684553463E-2</v>
      </c>
      <c r="L141" s="91">
        <f t="shared" ref="L141:N141" si="41">+L137/$N$137</f>
        <v>0.84422619598232096</v>
      </c>
      <c r="M141" s="91">
        <f t="shared" si="41"/>
        <v>0.10904701933312552</v>
      </c>
      <c r="N141" s="91">
        <f t="shared" si="41"/>
        <v>1</v>
      </c>
      <c r="O141" s="92" t="s">
        <v>86</v>
      </c>
      <c r="P141" s="12"/>
      <c r="Q141" s="137"/>
      <c r="R141" s="3"/>
      <c r="S141" s="3"/>
      <c r="T141" s="3"/>
      <c r="U141" s="3"/>
      <c r="W141" s="12"/>
      <c r="X141" s="12"/>
    </row>
    <row r="142" spans="1:24" ht="12.5" x14ac:dyDescent="0.25">
      <c r="A142" s="7"/>
      <c r="C142" s="34"/>
      <c r="D142" s="22"/>
      <c r="E142" s="22"/>
      <c r="F142" s="22"/>
      <c r="G142" s="22"/>
      <c r="H142" s="22"/>
      <c r="I142" s="22"/>
      <c r="J142" s="12"/>
      <c r="K142" s="12"/>
      <c r="L142" s="12"/>
      <c r="M142" s="12"/>
      <c r="N142" s="12"/>
      <c r="O142" s="12"/>
      <c r="P142" s="12"/>
      <c r="Q142" s="3"/>
      <c r="R142" s="3"/>
      <c r="S142" s="3"/>
      <c r="T142" s="3"/>
      <c r="U142" s="3"/>
      <c r="W142" s="12"/>
      <c r="X142" s="12"/>
    </row>
    <row r="143" spans="1:24" ht="13" thickBot="1" x14ac:dyDescent="0.3">
      <c r="A143" s="7"/>
      <c r="C143" s="34"/>
      <c r="D143" s="22"/>
      <c r="E143" s="22"/>
      <c r="F143" s="22"/>
      <c r="G143" s="22"/>
      <c r="H143" s="22"/>
      <c r="I143" s="22"/>
      <c r="J143" s="12"/>
      <c r="K143" s="12"/>
      <c r="L143" s="12"/>
      <c r="M143" s="12"/>
      <c r="N143" s="12"/>
      <c r="O143" s="12"/>
      <c r="P143" s="12"/>
      <c r="Q143" s="3"/>
      <c r="R143" s="3"/>
      <c r="S143" s="3"/>
      <c r="T143" s="3"/>
      <c r="U143" s="3"/>
      <c r="W143" s="12"/>
      <c r="X143" s="12"/>
    </row>
    <row r="144" spans="1:24" ht="13" thickBot="1" x14ac:dyDescent="0.3">
      <c r="A144" s="7"/>
      <c r="B144" s="131" t="str">
        <f>"PARTICIPACIONES POR PLAN "&amp;RIGHT(VAR,6)</f>
        <v>PARTICIPACIONES POR PLAN SEP.24</v>
      </c>
      <c r="C144" s="132"/>
      <c r="D144" s="133" t="s">
        <v>89</v>
      </c>
      <c r="E144" s="134" t="s">
        <v>90</v>
      </c>
      <c r="F144" s="22"/>
      <c r="G144" s="22"/>
      <c r="H144" s="22"/>
      <c r="I144" s="22"/>
      <c r="J144" s="12"/>
      <c r="K144" s="12"/>
      <c r="L144" s="12"/>
      <c r="M144" s="12"/>
      <c r="N144" s="12"/>
      <c r="O144" s="12"/>
      <c r="P144" s="12"/>
      <c r="Q144" s="3"/>
      <c r="R144" s="3"/>
      <c r="S144" s="3"/>
      <c r="T144" s="3"/>
      <c r="U144" s="3"/>
      <c r="W144" s="12"/>
      <c r="X144" s="12"/>
    </row>
    <row r="145" spans="1:24" ht="13" thickBot="1" x14ac:dyDescent="0.3">
      <c r="A145" s="7"/>
      <c r="B145" s="131" t="s">
        <v>88</v>
      </c>
      <c r="C145" s="132"/>
      <c r="D145" s="102">
        <f>+I137/Q137</f>
        <v>0.78361781006430975</v>
      </c>
      <c r="E145" s="96">
        <f>+O137/Q137</f>
        <v>0.21638218993569022</v>
      </c>
      <c r="F145" s="22"/>
      <c r="G145" s="22"/>
      <c r="H145" s="22"/>
      <c r="I145" s="22"/>
      <c r="J145" s="12"/>
      <c r="K145" s="12"/>
      <c r="L145" s="12"/>
      <c r="M145" s="12"/>
      <c r="N145" s="12"/>
      <c r="O145" s="12"/>
      <c r="P145" s="12"/>
      <c r="Q145" s="3"/>
      <c r="R145" s="3"/>
      <c r="S145" s="3"/>
      <c r="T145" s="3"/>
      <c r="U145" s="3"/>
      <c r="W145" s="12"/>
      <c r="X145" s="12"/>
    </row>
    <row r="146" spans="1:24" ht="13" thickBot="1" x14ac:dyDescent="0.3">
      <c r="A146" s="7"/>
      <c r="B146" s="131" t="s">
        <v>87</v>
      </c>
      <c r="C146" s="132"/>
      <c r="D146" s="102">
        <f>+H137/P137</f>
        <v>0.78743832832769312</v>
      </c>
      <c r="E146" s="96">
        <f>+N137/P137</f>
        <v>0.21256167167230686</v>
      </c>
      <c r="F146" s="22"/>
      <c r="G146" s="22"/>
      <c r="H146" s="22"/>
      <c r="I146" s="22"/>
      <c r="J146" s="12"/>
      <c r="K146" s="12"/>
      <c r="L146" s="12"/>
      <c r="M146" s="12"/>
      <c r="N146" s="12"/>
      <c r="O146" s="12"/>
      <c r="P146" s="12"/>
      <c r="Q146" s="3"/>
      <c r="R146" s="3"/>
      <c r="S146" s="3"/>
      <c r="T146" s="3"/>
      <c r="U146" s="3"/>
      <c r="W146" s="12"/>
      <c r="X146" s="12"/>
    </row>
    <row r="147" spans="1:24" ht="12.5" x14ac:dyDescent="0.25">
      <c r="A147" s="7"/>
      <c r="C147" s="34"/>
      <c r="D147" s="22"/>
      <c r="E147" s="22"/>
      <c r="F147" s="22"/>
      <c r="G147" s="22"/>
      <c r="H147" s="22"/>
      <c r="I147" s="22"/>
      <c r="J147" s="12"/>
      <c r="K147" s="12"/>
      <c r="L147" s="12"/>
      <c r="M147" s="12"/>
      <c r="N147" s="12"/>
      <c r="O147" s="12"/>
      <c r="P147" s="12"/>
      <c r="Q147" s="3"/>
      <c r="R147" s="3"/>
      <c r="S147" s="3"/>
      <c r="T147" s="3"/>
      <c r="U147" s="3"/>
      <c r="W147" s="12"/>
      <c r="X147" s="12"/>
    </row>
    <row r="148" spans="1:24" ht="12.5" x14ac:dyDescent="0.25">
      <c r="A148" s="7"/>
      <c r="C148" s="34"/>
      <c r="D148" s="22"/>
      <c r="E148" s="22"/>
      <c r="F148" s="22"/>
      <c r="G148" s="22"/>
      <c r="H148" s="22"/>
      <c r="I148" s="22"/>
      <c r="J148" s="12"/>
      <c r="K148" s="12"/>
      <c r="L148" s="12"/>
      <c r="M148" s="12"/>
      <c r="N148" s="12"/>
      <c r="O148" s="12"/>
      <c r="P148" s="12"/>
      <c r="Q148" s="3"/>
      <c r="R148" s="3"/>
      <c r="S148" s="3"/>
      <c r="T148" s="3"/>
      <c r="U148" s="3"/>
      <c r="W148" s="12"/>
      <c r="X148" s="12"/>
    </row>
    <row r="149" spans="1:24" ht="12.5" x14ac:dyDescent="0.25">
      <c r="A149" s="7"/>
      <c r="C149" s="34"/>
      <c r="D149" s="22"/>
      <c r="E149" s="22"/>
      <c r="F149" s="22"/>
      <c r="G149" s="22"/>
      <c r="H149" s="22"/>
      <c r="I149" s="22"/>
      <c r="J149" s="12"/>
      <c r="K149" s="12"/>
      <c r="L149" s="12"/>
      <c r="M149" s="12"/>
      <c r="N149" s="12"/>
      <c r="O149" s="12"/>
      <c r="P149" s="12"/>
      <c r="Q149" s="3"/>
      <c r="R149" s="3"/>
      <c r="S149" s="3"/>
      <c r="T149" s="3"/>
      <c r="U149" s="3"/>
      <c r="W149" s="12"/>
      <c r="X149" s="12"/>
    </row>
    <row r="150" spans="1:24" ht="12.5" x14ac:dyDescent="0.25">
      <c r="B150" s="6" t="s">
        <v>1</v>
      </c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7"/>
      <c r="Q150" s="3"/>
      <c r="R150" s="3"/>
      <c r="S150" s="3"/>
      <c r="T150" s="3"/>
      <c r="U150" s="3"/>
    </row>
    <row r="151" spans="1:24" ht="12.5" x14ac:dyDescent="0.25"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V151" s="20"/>
      <c r="W151" s="20"/>
      <c r="X151" s="20"/>
    </row>
    <row r="152" spans="1:24" ht="12.5" x14ac:dyDescent="0.25">
      <c r="D152" s="21"/>
      <c r="E152" s="21"/>
      <c r="F152" s="21"/>
      <c r="G152" s="21"/>
      <c r="H152" s="21"/>
      <c r="I152" s="21"/>
      <c r="V152" s="20"/>
      <c r="W152" s="20"/>
      <c r="X152" s="20"/>
    </row>
    <row r="153" spans="1:24" ht="12.5" x14ac:dyDescent="0.25">
      <c r="D153" s="21"/>
      <c r="E153" s="21"/>
      <c r="F153" s="21"/>
      <c r="G153" s="21"/>
      <c r="H153" s="21"/>
      <c r="I153" s="21"/>
      <c r="V153" s="20"/>
      <c r="W153" s="20"/>
      <c r="X153" s="20"/>
    </row>
    <row r="154" spans="1:24" ht="12.5" x14ac:dyDescent="0.25">
      <c r="D154" s="21"/>
      <c r="E154" s="21"/>
      <c r="F154" s="21"/>
      <c r="G154" s="21"/>
      <c r="H154" s="21"/>
      <c r="I154" s="21"/>
      <c r="V154" s="20"/>
      <c r="W154" s="20"/>
      <c r="X154" s="20"/>
    </row>
    <row r="155" spans="1:24" ht="12.5" x14ac:dyDescent="0.25">
      <c r="D155" s="21"/>
      <c r="E155" s="21"/>
      <c r="F155" s="21"/>
      <c r="G155" s="21"/>
      <c r="H155" s="21"/>
      <c r="I155" s="21"/>
      <c r="V155" s="20"/>
      <c r="W155" s="20"/>
      <c r="X155" s="20"/>
    </row>
    <row r="156" spans="1:24" ht="12.5" x14ac:dyDescent="0.25">
      <c r="D156" s="21"/>
      <c r="E156" s="21"/>
      <c r="F156" s="21"/>
      <c r="G156" s="21"/>
      <c r="H156" s="21"/>
      <c r="I156" s="21"/>
      <c r="V156" s="20"/>
      <c r="W156" s="20"/>
      <c r="X156" s="20"/>
    </row>
    <row r="157" spans="1:24" ht="12.5" x14ac:dyDescent="0.25">
      <c r="D157" s="21"/>
      <c r="E157" s="21"/>
      <c r="F157" s="21"/>
      <c r="G157" s="21"/>
      <c r="H157" s="21"/>
      <c r="I157" s="21"/>
      <c r="V157" s="20"/>
      <c r="W157" s="20"/>
      <c r="X157" s="20"/>
    </row>
    <row r="158" spans="1:24" ht="12.5" x14ac:dyDescent="0.25">
      <c r="D158" s="21"/>
      <c r="E158" s="21"/>
      <c r="F158" s="21"/>
      <c r="G158" s="21"/>
      <c r="H158" s="21"/>
      <c r="I158" s="21"/>
      <c r="V158" s="20"/>
      <c r="W158" s="20"/>
      <c r="X158" s="20"/>
    </row>
    <row r="159" spans="1:24" ht="12.5" x14ac:dyDescent="0.25">
      <c r="D159" s="21"/>
      <c r="E159" s="21"/>
      <c r="F159" s="21"/>
      <c r="G159" s="21"/>
      <c r="H159" s="21"/>
      <c r="I159" s="21"/>
      <c r="V159" s="20"/>
      <c r="W159" s="20"/>
      <c r="X159" s="20"/>
    </row>
    <row r="160" spans="1:24" ht="12.5" x14ac:dyDescent="0.25">
      <c r="D160" s="21"/>
      <c r="E160" s="21"/>
      <c r="F160" s="21"/>
      <c r="G160" s="21"/>
      <c r="H160" s="21"/>
      <c r="I160" s="21"/>
      <c r="V160" s="20"/>
      <c r="W160" s="20"/>
      <c r="X160" s="20"/>
    </row>
    <row r="161" spans="4:24" ht="12.5" x14ac:dyDescent="0.25">
      <c r="D161" s="21"/>
      <c r="E161" s="21"/>
      <c r="F161" s="21"/>
      <c r="G161" s="21"/>
      <c r="H161" s="21"/>
      <c r="I161" s="21"/>
      <c r="V161" s="20"/>
      <c r="W161" s="20"/>
      <c r="X161" s="20"/>
    </row>
    <row r="162" spans="4:24" ht="12.5" x14ac:dyDescent="0.25">
      <c r="D162" s="21"/>
      <c r="E162" s="21"/>
      <c r="F162" s="21"/>
      <c r="G162" s="21"/>
      <c r="H162" s="21"/>
      <c r="I162" s="21"/>
      <c r="V162" s="20"/>
      <c r="W162" s="20"/>
      <c r="X162" s="20"/>
    </row>
    <row r="163" spans="4:24" ht="12.5" x14ac:dyDescent="0.25">
      <c r="D163" s="21"/>
      <c r="E163" s="21"/>
      <c r="F163" s="21"/>
      <c r="G163" s="21"/>
      <c r="H163" s="21"/>
      <c r="I163" s="21"/>
      <c r="V163" s="20"/>
      <c r="W163" s="20"/>
      <c r="X163" s="20"/>
    </row>
    <row r="164" spans="4:24" ht="12.5" x14ac:dyDescent="0.25">
      <c r="D164" s="21"/>
      <c r="E164" s="21"/>
      <c r="F164" s="21"/>
      <c r="G164" s="21"/>
      <c r="H164" s="21"/>
      <c r="I164" s="21"/>
      <c r="V164" s="20"/>
      <c r="W164" s="20"/>
      <c r="X164" s="20"/>
    </row>
    <row r="165" spans="4:24" ht="12.5" x14ac:dyDescent="0.25">
      <c r="D165" s="21"/>
      <c r="E165" s="21"/>
      <c r="F165" s="21"/>
      <c r="G165" s="21"/>
      <c r="H165" s="21"/>
      <c r="I165" s="21"/>
      <c r="V165" s="20"/>
      <c r="W165" s="20"/>
      <c r="X165" s="20"/>
    </row>
    <row r="166" spans="4:24" ht="12.5" x14ac:dyDescent="0.25">
      <c r="D166" s="21"/>
      <c r="E166" s="21"/>
      <c r="F166" s="21"/>
      <c r="G166" s="21"/>
      <c r="H166" s="21"/>
      <c r="I166" s="21"/>
      <c r="V166" s="20"/>
      <c r="W166" s="20"/>
      <c r="X166" s="20"/>
    </row>
    <row r="167" spans="4:24" ht="12.5" x14ac:dyDescent="0.25">
      <c r="D167" s="21"/>
      <c r="E167" s="21"/>
      <c r="F167" s="21"/>
      <c r="G167" s="21"/>
      <c r="H167" s="21"/>
      <c r="I167" s="21"/>
      <c r="V167" s="20"/>
      <c r="W167" s="20"/>
      <c r="X167" s="20"/>
    </row>
    <row r="168" spans="4:24" ht="12.5" x14ac:dyDescent="0.25">
      <c r="D168" s="21"/>
      <c r="E168" s="21"/>
      <c r="F168" s="21"/>
      <c r="G168" s="21"/>
      <c r="H168" s="21"/>
      <c r="I168" s="21"/>
      <c r="V168" s="20"/>
      <c r="W168" s="20"/>
      <c r="X168" s="20"/>
    </row>
    <row r="169" spans="4:24" ht="12.5" x14ac:dyDescent="0.25">
      <c r="D169" s="21"/>
      <c r="E169" s="21"/>
      <c r="F169" s="21"/>
      <c r="G169" s="21"/>
      <c r="H169" s="21"/>
      <c r="I169" s="21"/>
      <c r="V169" s="20"/>
      <c r="W169" s="20"/>
      <c r="X169" s="20"/>
    </row>
    <row r="170" spans="4:24" ht="12.5" x14ac:dyDescent="0.25"/>
    <row r="171" spans="4:24" ht="12.5" x14ac:dyDescent="0.25"/>
    <row r="172" spans="4:24" ht="12.5" x14ac:dyDescent="0.25"/>
    <row r="173" spans="4:24" ht="12.5" x14ac:dyDescent="0.25"/>
    <row r="174" spans="4:24" ht="12.5" x14ac:dyDescent="0.25"/>
    <row r="175" spans="4:24" ht="12.5" x14ac:dyDescent="0.25"/>
    <row r="176" spans="4:24" ht="12.5" x14ac:dyDescent="0.25"/>
    <row r="177" ht="12.5" x14ac:dyDescent="0.25"/>
    <row r="178" ht="12.5" x14ac:dyDescent="0.25"/>
    <row r="179" ht="12.5" x14ac:dyDescent="0.25"/>
    <row r="180" ht="12.5" x14ac:dyDescent="0.25"/>
    <row r="181" ht="12.5" x14ac:dyDescent="0.25"/>
    <row r="182" ht="12.5" x14ac:dyDescent="0.25"/>
    <row r="183" ht="12.5" x14ac:dyDescent="0.25"/>
    <row r="184" ht="12.5" hidden="1" x14ac:dyDescent="0.25"/>
    <row r="185" ht="12.5" hidden="1" x14ac:dyDescent="0.25"/>
    <row r="186" ht="12.5" hidden="1" x14ac:dyDescent="0.25"/>
    <row r="187" ht="12.5" hidden="1" x14ac:dyDescent="0.25"/>
    <row r="188" ht="12.5" hidden="1" x14ac:dyDescent="0.25"/>
    <row r="189" ht="12.5" hidden="1" x14ac:dyDescent="0.25"/>
    <row r="190" ht="12.5" hidden="1" x14ac:dyDescent="0.25"/>
    <row r="191" ht="12.5" hidden="1" x14ac:dyDescent="0.25"/>
    <row r="192" ht="12.5" hidden="1" x14ac:dyDescent="0.25"/>
    <row r="193" ht="12.5" hidden="1" x14ac:dyDescent="0.25"/>
    <row r="194" ht="12.5" hidden="1" x14ac:dyDescent="0.25"/>
    <row r="195" ht="12.5" hidden="1" x14ac:dyDescent="0.25"/>
    <row r="196" ht="12.5" hidden="1" x14ac:dyDescent="0.25"/>
    <row r="197" ht="12.5" hidden="1" x14ac:dyDescent="0.25"/>
    <row r="198" ht="12.5" hidden="1" x14ac:dyDescent="0.25"/>
    <row r="199" ht="12.5" hidden="1" x14ac:dyDescent="0.25"/>
    <row r="200" ht="12.5" hidden="1" x14ac:dyDescent="0.25"/>
    <row r="201" ht="12.5" hidden="1" x14ac:dyDescent="0.25"/>
    <row r="202" ht="12.5" hidden="1" x14ac:dyDescent="0.25"/>
    <row r="203" ht="12.5" hidden="1" x14ac:dyDescent="0.25"/>
    <row r="204" ht="12.5" hidden="1" x14ac:dyDescent="0.25"/>
    <row r="205" ht="12.5" hidden="1" x14ac:dyDescent="0.25"/>
    <row r="206" ht="12.5" hidden="1" x14ac:dyDescent="0.25"/>
    <row r="207" ht="12.5" hidden="1" x14ac:dyDescent="0.25"/>
    <row r="208" ht="12.5" hidden="1" x14ac:dyDescent="0.25"/>
    <row r="209" ht="12.5" hidden="1" x14ac:dyDescent="0.25"/>
    <row r="210" ht="12.5" hidden="1" x14ac:dyDescent="0.25"/>
    <row r="211" ht="12.5" hidden="1" x14ac:dyDescent="0.25"/>
    <row r="212" ht="12.5" hidden="1" x14ac:dyDescent="0.25"/>
    <row r="213" ht="12.5" hidden="1" x14ac:dyDescent="0.25"/>
    <row r="214" ht="12.5" hidden="1" x14ac:dyDescent="0.25"/>
    <row r="215" ht="12.5" hidden="1" x14ac:dyDescent="0.25"/>
    <row r="216" ht="12.5" hidden="1" x14ac:dyDescent="0.25"/>
    <row r="217" ht="12.5" hidden="1" x14ac:dyDescent="0.25"/>
    <row r="218" ht="12.5" hidden="1" x14ac:dyDescent="0.25"/>
    <row r="219" ht="12.5" hidden="1" x14ac:dyDescent="0.25"/>
    <row r="220" ht="12.5" hidden="1" x14ac:dyDescent="0.25"/>
    <row r="221" ht="12.5" hidden="1" x14ac:dyDescent="0.25"/>
    <row r="222" ht="12.5" hidden="1" x14ac:dyDescent="0.25"/>
    <row r="223" ht="12.5" hidden="1" x14ac:dyDescent="0.25"/>
    <row r="224" ht="12.5" hidden="1" x14ac:dyDescent="0.25"/>
    <row r="225" ht="12.5" hidden="1" x14ac:dyDescent="0.25"/>
    <row r="226" ht="12.5" hidden="1" x14ac:dyDescent="0.25"/>
    <row r="227" ht="12.5" hidden="1" x14ac:dyDescent="0.25"/>
    <row r="228" ht="12.5" hidden="1" x14ac:dyDescent="0.25"/>
    <row r="229" ht="12.5" hidden="1" x14ac:dyDescent="0.25"/>
    <row r="230" ht="12.5" hidden="1" x14ac:dyDescent="0.25"/>
  </sheetData>
  <mergeCells count="6">
    <mergeCell ref="Q7:Q8"/>
    <mergeCell ref="B7:B8"/>
    <mergeCell ref="C7:C8"/>
    <mergeCell ref="D7:I7"/>
    <mergeCell ref="J7:O7"/>
    <mergeCell ref="P7:P8"/>
  </mergeCells>
  <phoneticPr fontId="26" type="noConversion"/>
  <hyperlinks>
    <hyperlink ref="B6" location="ÍNDICE!A1" display="&lt;&lt; VOLVER" xr:uid="{00000000-0004-0000-0600-000000000000}"/>
    <hyperlink ref="B150" location="ÍNDICE!A1" display="&lt;&lt; VOLVER" xr:uid="{00000000-0004-0000-06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21" max="1048575" man="1"/>
  </colBreaks>
  <ignoredErrors>
    <ignoredError sqref="N9:N108 H9:H108 N109:N110 H109:H110 H111:H113 N111:N113 H114:H116 N114:N116 H117:H119 N117:N119 N120:N122 H120:H137 N123:N137" formulaRange="1"/>
    <ignoredError sqref="O141 I141 D141 J141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ÍNDICE</vt:lpstr>
      <vt:lpstr>8.1.CO_TEC_MOVIL</vt:lpstr>
      <vt:lpstr>8.3.CO_EMP_TEC_MOVIL</vt:lpstr>
      <vt:lpstr>8.4.CO_MOVIL_CLI_OECD</vt:lpstr>
      <vt:lpstr>8.7.CO_TEC_TER_MOVIL</vt:lpstr>
      <vt:lpstr>8.8.CO_EMP_TEC_TER_MOVIL</vt:lpstr>
      <vt:lpstr>8.9.CO_MOVIL_PLAN</vt:lpstr>
      <vt:lpstr>ÍNDICE!Área_de_impresión</vt:lpstr>
      <vt:lpstr>VAR</vt:lpstr>
    </vt:vector>
  </TitlesOfParts>
  <Company>Subtel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</dc:creator>
  <cp:lastModifiedBy>Alejandro Vera</cp:lastModifiedBy>
  <dcterms:created xsi:type="dcterms:W3CDTF">2012-03-19T19:03:38Z</dcterms:created>
  <dcterms:modified xsi:type="dcterms:W3CDTF">2024-11-23T04:43:42Z</dcterms:modified>
</cp:coreProperties>
</file>