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2024\Segundo Llamado a Concurso FDT-2023-01\Proyecto Financiero\"/>
    </mc:Choice>
  </mc:AlternateContent>
  <xr:revisionPtr revIDLastSave="0" documentId="13_ncr:1_{2AAA3E31-0770-4152-8A60-36DC8465A95B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INDICADORES" sheetId="8" r:id="rId1"/>
    <sheet name="SISTEMA TRANSMISION (INVERS)" sheetId="1" r:id="rId2"/>
    <sheet name="HOUSING" sheetId="2" r:id="rId3"/>
    <sheet name="SEGURIDAD" sheetId="3" r:id="rId4"/>
    <sheet name="ENERGÍA" sheetId="4" r:id="rId5"/>
    <sheet name="MANTENCIÓN" sheetId="5" r:id="rId6"/>
    <sheet name="OTROS COSTOS VARIABLES" sheetId="9" r:id="rId7"/>
    <sheet name="VAC DEL PROYECTO" sheetId="6" r:id="rId8"/>
    <sheet name="VAN DEL PROYECTO" sheetId="7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9" l="1"/>
  <c r="G14" i="5"/>
  <c r="D10" i="4"/>
  <c r="G14" i="3"/>
  <c r="G14" i="2"/>
  <c r="F14" i="9"/>
  <c r="H14" i="9" s="1"/>
  <c r="F14" i="5"/>
  <c r="F14" i="2"/>
  <c r="J15" i="1"/>
  <c r="K15" i="1" s="1"/>
  <c r="J16" i="1"/>
  <c r="J17" i="1"/>
  <c r="J18" i="1"/>
  <c r="J19" i="1"/>
  <c r="J20" i="1"/>
  <c r="J21" i="1"/>
  <c r="J22" i="1"/>
  <c r="J23" i="1"/>
  <c r="K23" i="1" s="1"/>
  <c r="J24" i="1"/>
  <c r="J25" i="1"/>
  <c r="J14" i="1"/>
  <c r="K14" i="1" s="1"/>
  <c r="F16" i="7"/>
  <c r="G16" i="7" s="1"/>
  <c r="H16" i="7" s="1"/>
  <c r="I16" i="7" s="1"/>
  <c r="D47" i="7"/>
  <c r="E14" i="9"/>
  <c r="D8" i="9"/>
  <c r="D7" i="9"/>
  <c r="H20" i="1"/>
  <c r="H17" i="1"/>
  <c r="H25" i="1"/>
  <c r="H24" i="1"/>
  <c r="H23" i="1"/>
  <c r="H22" i="1"/>
  <c r="H21" i="1"/>
  <c r="H18" i="1"/>
  <c r="H16" i="1"/>
  <c r="H15" i="1"/>
  <c r="H14" i="1"/>
  <c r="F14" i="3"/>
  <c r="K21" i="1" l="1"/>
  <c r="K20" i="1"/>
  <c r="K22" i="1"/>
  <c r="K18" i="1"/>
  <c r="K25" i="1"/>
  <c r="K17" i="1"/>
  <c r="K24" i="1"/>
  <c r="K16" i="1"/>
  <c r="I14" i="9"/>
  <c r="D8" i="7"/>
  <c r="D7" i="7"/>
  <c r="D9" i="2"/>
  <c r="E18" i="4"/>
  <c r="F18" i="4" s="1"/>
  <c r="H18" i="4" s="1"/>
  <c r="I18" i="4" s="1"/>
  <c r="J18" i="4" s="1"/>
  <c r="K18" i="4" s="1"/>
  <c r="L18" i="4" s="1"/>
  <c r="C9" i="2"/>
  <c r="D7" i="6"/>
  <c r="G18" i="7"/>
  <c r="E18" i="7"/>
  <c r="I42" i="7"/>
  <c r="D42" i="7"/>
  <c r="E41" i="7"/>
  <c r="F41" i="7"/>
  <c r="G41" i="7"/>
  <c r="H41" i="7"/>
  <c r="I41" i="7"/>
  <c r="D41" i="7"/>
  <c r="F18" i="7"/>
  <c r="D49" i="7"/>
  <c r="I36" i="7"/>
  <c r="H36" i="7"/>
  <c r="G36" i="7"/>
  <c r="F36" i="7"/>
  <c r="E36" i="7"/>
  <c r="D28" i="7"/>
  <c r="I33" i="6"/>
  <c r="H33" i="6"/>
  <c r="G33" i="6"/>
  <c r="F33" i="6"/>
  <c r="E33" i="6"/>
  <c r="D23" i="6"/>
  <c r="D8" i="6"/>
  <c r="E14" i="5"/>
  <c r="H14" i="5" s="1"/>
  <c r="H15" i="5" s="1"/>
  <c r="E26" i="7" s="1"/>
  <c r="D8" i="5"/>
  <c r="D7" i="5"/>
  <c r="E17" i="4"/>
  <c r="F17" i="4" s="1"/>
  <c r="H17" i="4" s="1"/>
  <c r="I17" i="4" s="1"/>
  <c r="J17" i="4" s="1"/>
  <c r="K17" i="4" s="1"/>
  <c r="L17" i="4" s="1"/>
  <c r="E16" i="4"/>
  <c r="F16" i="4" s="1"/>
  <c r="H16" i="4" s="1"/>
  <c r="I16" i="4" s="1"/>
  <c r="J16" i="4" s="1"/>
  <c r="K16" i="4" s="1"/>
  <c r="L16" i="4" s="1"/>
  <c r="E15" i="4"/>
  <c r="F15" i="4" s="1"/>
  <c r="H15" i="4" s="1"/>
  <c r="I15" i="4" s="1"/>
  <c r="J15" i="4" s="1"/>
  <c r="K15" i="4" s="1"/>
  <c r="L15" i="4" s="1"/>
  <c r="E14" i="4"/>
  <c r="F14" i="4" s="1"/>
  <c r="H14" i="4" s="1"/>
  <c r="I14" i="4" s="1"/>
  <c r="J14" i="4" s="1"/>
  <c r="K14" i="4" s="1"/>
  <c r="L14" i="4" s="1"/>
  <c r="D8" i="4"/>
  <c r="D7" i="4"/>
  <c r="E14" i="3"/>
  <c r="H14" i="3" s="1"/>
  <c r="D8" i="3"/>
  <c r="D7" i="3"/>
  <c r="E14" i="2"/>
  <c r="H14" i="2" s="1"/>
  <c r="D8" i="2"/>
  <c r="D7" i="2"/>
  <c r="C9" i="5" l="1"/>
  <c r="C9" i="9"/>
  <c r="H15" i="9"/>
  <c r="D9" i="7"/>
  <c r="D9" i="9"/>
  <c r="J14" i="9"/>
  <c r="I15" i="9"/>
  <c r="K31" i="1"/>
  <c r="D33" i="7" s="1"/>
  <c r="K30" i="1"/>
  <c r="D32" i="7" s="1"/>
  <c r="H19" i="4"/>
  <c r="E25" i="7" s="1"/>
  <c r="H18" i="7"/>
  <c r="I18" i="7"/>
  <c r="H15" i="3"/>
  <c r="E22" i="7" s="1"/>
  <c r="I14" i="3"/>
  <c r="H15" i="2"/>
  <c r="I14" i="2"/>
  <c r="E21" i="6"/>
  <c r="H16" i="5"/>
  <c r="H17" i="5" s="1"/>
  <c r="C9" i="4"/>
  <c r="D9" i="6"/>
  <c r="D9" i="4"/>
  <c r="C9" i="7"/>
  <c r="I14" i="5"/>
  <c r="C9" i="3"/>
  <c r="C9" i="6"/>
  <c r="D9" i="3"/>
  <c r="D9" i="5"/>
  <c r="E23" i="7" l="1"/>
  <c r="E22" i="6"/>
  <c r="H16" i="9"/>
  <c r="H17" i="9" s="1"/>
  <c r="F23" i="7"/>
  <c r="F22" i="6"/>
  <c r="E16" i="6"/>
  <c r="E21" i="7"/>
  <c r="K14" i="9"/>
  <c r="J15" i="9"/>
  <c r="I16" i="9"/>
  <c r="I17" i="9" s="1"/>
  <c r="D30" i="6"/>
  <c r="D29" i="6"/>
  <c r="H16" i="3"/>
  <c r="H17" i="3"/>
  <c r="E17" i="6"/>
  <c r="I15" i="5"/>
  <c r="F26" i="7" s="1"/>
  <c r="J14" i="5"/>
  <c r="J14" i="3"/>
  <c r="I15" i="3"/>
  <c r="F22" i="7" s="1"/>
  <c r="I15" i="2"/>
  <c r="F21" i="7" s="1"/>
  <c r="J14" i="2"/>
  <c r="E20" i="6"/>
  <c r="H20" i="4"/>
  <c r="H21" i="4" s="1"/>
  <c r="H16" i="2"/>
  <c r="H17" i="2" s="1"/>
  <c r="I19" i="4"/>
  <c r="F25" i="7" s="1"/>
  <c r="G23" i="7" l="1"/>
  <c r="G22" i="6"/>
  <c r="J16" i="9"/>
  <c r="J17" i="9" s="1"/>
  <c r="K15" i="9"/>
  <c r="L14" i="9"/>
  <c r="L15" i="9" s="1"/>
  <c r="E23" i="6"/>
  <c r="E34" i="6" s="1"/>
  <c r="F21" i="6"/>
  <c r="I16" i="5"/>
  <c r="I17" i="5" s="1"/>
  <c r="I20" i="4"/>
  <c r="I21" i="4" s="1"/>
  <c r="F20" i="6"/>
  <c r="J19" i="4"/>
  <c r="G25" i="7" s="1"/>
  <c r="I16" i="2"/>
  <c r="I17" i="2" s="1"/>
  <c r="F16" i="6"/>
  <c r="E28" i="7"/>
  <c r="F17" i="6"/>
  <c r="I16" i="3"/>
  <c r="I17" i="3" s="1"/>
  <c r="J15" i="5"/>
  <c r="G26" i="7" s="1"/>
  <c r="K14" i="5"/>
  <c r="J15" i="2"/>
  <c r="G21" i="7" s="1"/>
  <c r="K14" i="2"/>
  <c r="J15" i="3"/>
  <c r="G22" i="7" s="1"/>
  <c r="K14" i="3"/>
  <c r="I23" i="7" l="1"/>
  <c r="I22" i="6"/>
  <c r="H23" i="7"/>
  <c r="H22" i="6"/>
  <c r="L16" i="9"/>
  <c r="L17" i="9" s="1"/>
  <c r="K16" i="9"/>
  <c r="K17" i="9" s="1"/>
  <c r="G20" i="6"/>
  <c r="J20" i="4"/>
  <c r="J21" i="4" s="1"/>
  <c r="F23" i="6"/>
  <c r="F34" i="6" s="1"/>
  <c r="F28" i="7"/>
  <c r="G16" i="6"/>
  <c r="J16" i="2"/>
  <c r="J17" i="2" s="1"/>
  <c r="K15" i="5"/>
  <c r="H26" i="7" s="1"/>
  <c r="L14" i="5"/>
  <c r="L15" i="5" s="1"/>
  <c r="I26" i="7" s="1"/>
  <c r="K15" i="3"/>
  <c r="H22" i="7" s="1"/>
  <c r="L14" i="3"/>
  <c r="L15" i="3" s="1"/>
  <c r="I22" i="7" s="1"/>
  <c r="G17" i="6"/>
  <c r="J16" i="3"/>
  <c r="J17" i="3" s="1"/>
  <c r="G21" i="6"/>
  <c r="J16" i="5"/>
  <c r="J17" i="5" s="1"/>
  <c r="L14" i="2"/>
  <c r="L15" i="2" s="1"/>
  <c r="I21" i="7" s="1"/>
  <c r="K15" i="2"/>
  <c r="H21" i="7" s="1"/>
  <c r="L19" i="4"/>
  <c r="I25" i="7" s="1"/>
  <c r="K19" i="4"/>
  <c r="H25" i="7" s="1"/>
  <c r="G23" i="6" l="1"/>
  <c r="G34" i="6" s="1"/>
  <c r="G28" i="7"/>
  <c r="K20" i="4"/>
  <c r="K21" i="4" s="1"/>
  <c r="H20" i="6"/>
  <c r="I20" i="6"/>
  <c r="L20" i="4"/>
  <c r="L21" i="4" s="1"/>
  <c r="L16" i="3"/>
  <c r="L17" i="3" s="1"/>
  <c r="I17" i="6"/>
  <c r="H17" i="6"/>
  <c r="K16" i="3"/>
  <c r="K17" i="3" s="1"/>
  <c r="K16" i="2"/>
  <c r="K17" i="2" s="1"/>
  <c r="H16" i="6"/>
  <c r="I16" i="6"/>
  <c r="L16" i="2"/>
  <c r="L17" i="2" s="1"/>
  <c r="L16" i="5"/>
  <c r="L17" i="5" s="1"/>
  <c r="I21" i="6"/>
  <c r="H21" i="6"/>
  <c r="K16" i="5"/>
  <c r="K17" i="5" s="1"/>
  <c r="H28" i="7" l="1"/>
  <c r="I28" i="7"/>
  <c r="I39" i="7" s="1"/>
  <c r="I40" i="7" s="1"/>
  <c r="I43" i="7" s="1"/>
  <c r="H23" i="6"/>
  <c r="H34" i="6" s="1"/>
  <c r="I23" i="6"/>
  <c r="I34" i="6" s="1"/>
  <c r="H19" i="1"/>
  <c r="K19" i="1" s="1"/>
  <c r="K29" i="1" l="1"/>
  <c r="K27" i="1"/>
  <c r="K28" i="1" l="1"/>
  <c r="K32" i="1" s="1"/>
  <c r="D28" i="6"/>
  <c r="D31" i="6" s="1"/>
  <c r="D31" i="7"/>
  <c r="D34" i="7" s="1"/>
  <c r="D35" i="7" l="1"/>
  <c r="D36" i="7" s="1"/>
  <c r="D32" i="6"/>
  <c r="D33" i="6" s="1"/>
  <c r="D34" i="6" s="1"/>
  <c r="D36" i="6" s="1"/>
  <c r="F37" i="7" l="1"/>
  <c r="D39" i="7"/>
  <c r="D40" i="7" s="1"/>
  <c r="D43" i="7" s="1"/>
  <c r="E37" i="7"/>
  <c r="G37" i="7"/>
  <c r="H37" i="7"/>
  <c r="H39" i="7" l="1"/>
  <c r="H40" i="7" s="1"/>
  <c r="H42" i="7"/>
  <c r="G39" i="7"/>
  <c r="G40" i="7" s="1"/>
  <c r="G42" i="7"/>
  <c r="E42" i="7"/>
  <c r="E39" i="7"/>
  <c r="E40" i="7" s="1"/>
  <c r="F42" i="7"/>
  <c r="F39" i="7"/>
  <c r="F40" i="7" s="1"/>
  <c r="E43" i="7" l="1"/>
  <c r="F43" i="7"/>
  <c r="H43" i="7"/>
  <c r="G43" i="7"/>
  <c r="D46" i="7" l="1"/>
</calcChain>
</file>

<file path=xl/sharedStrings.xml><?xml version="1.0" encoding="utf-8"?>
<sst xmlns="http://schemas.openxmlformats.org/spreadsheetml/2006/main" count="279" uniqueCount="131">
  <si>
    <t>TABLA 2</t>
  </si>
  <si>
    <t>TABLA 3</t>
  </si>
  <si>
    <t>COSTOS FIJOS DEL SISTEMA DE TRANSMISIÓN</t>
  </si>
  <si>
    <t>TABLA 1</t>
  </si>
  <si>
    <t>Seguridad</t>
  </si>
  <si>
    <t>Housing</t>
  </si>
  <si>
    <t>COMPONENTES DEL SISTEMA DE TRANSMISIÓN</t>
  </si>
  <si>
    <t>ZONA DE POSTULACION:</t>
  </si>
  <si>
    <t>(detalle de inversiones)</t>
  </si>
  <si>
    <t>PROPONENTE:</t>
  </si>
  <si>
    <t>ITEM</t>
  </si>
  <si>
    <t>Costo Mensual [UF]</t>
  </si>
  <si>
    <t>Costo Anual [UF]</t>
  </si>
  <si>
    <t>Valor UF*</t>
  </si>
  <si>
    <t>IPC**</t>
  </si>
  <si>
    <t>Costo año 1</t>
  </si>
  <si>
    <t>Costo año 2</t>
  </si>
  <si>
    <t>Costo año 3</t>
  </si>
  <si>
    <t>Costo año 4</t>
  </si>
  <si>
    <t>Costo año 5</t>
  </si>
  <si>
    <t>Categoría de Equipamiento</t>
  </si>
  <si>
    <t>Equipo</t>
  </si>
  <si>
    <t>Marca</t>
  </si>
  <si>
    <t>Cantidad</t>
  </si>
  <si>
    <t>Subtotal Neto</t>
  </si>
  <si>
    <t>Básico</t>
  </si>
  <si>
    <t>Codificador HD/SD</t>
  </si>
  <si>
    <t>Multiplexor</t>
  </si>
  <si>
    <t>TOTAL</t>
  </si>
  <si>
    <t xml:space="preserve">Transmisor </t>
  </si>
  <si>
    <t>Filtro de máscara</t>
  </si>
  <si>
    <t>Complementarios</t>
  </si>
  <si>
    <t>IVA 19%</t>
  </si>
  <si>
    <t>Accesorios</t>
  </si>
  <si>
    <t>Servicios EPG</t>
  </si>
  <si>
    <t>Servicios C.C.</t>
  </si>
  <si>
    <t>TOTAL + IVA</t>
  </si>
  <si>
    <t>Servicios Ginga</t>
  </si>
  <si>
    <t>Total Neto</t>
  </si>
  <si>
    <t>TABLA 4</t>
  </si>
  <si>
    <t>COSTOS VARIABLES DEL SISTEMA DE TRANSMISIÓN</t>
  </si>
  <si>
    <t>Energía</t>
  </si>
  <si>
    <t>Consumo [W/hora]</t>
  </si>
  <si>
    <t>Consumo [Kw/h]</t>
  </si>
  <si>
    <t>Consumo Anual Kw</t>
  </si>
  <si>
    <t>TABLA 5</t>
  </si>
  <si>
    <t>TABLA 6</t>
  </si>
  <si>
    <t>Mantención</t>
  </si>
  <si>
    <t>ESTIMACIÓN COSTOS DEL PROYECTO</t>
  </si>
  <si>
    <t>VAC DEL PROYECTO</t>
  </si>
  <si>
    <t xml:space="preserve">Mantención </t>
  </si>
  <si>
    <t xml:space="preserve">COSTOS </t>
  </si>
  <si>
    <t>AÑO 0</t>
  </si>
  <si>
    <t>AÑO 1</t>
  </si>
  <si>
    <t>AÑO 2</t>
  </si>
  <si>
    <t>AÑO 3</t>
  </si>
  <si>
    <t>AÑO 4</t>
  </si>
  <si>
    <t>AÑO 5</t>
  </si>
  <si>
    <t>COSTOS FIJOS</t>
  </si>
  <si>
    <t>Otros costos fijos</t>
  </si>
  <si>
    <t>COSTOS VARIABLES</t>
  </si>
  <si>
    <t>Mantención y Reparación</t>
  </si>
  <si>
    <t>Otros costos variables</t>
  </si>
  <si>
    <t>TOTAL COSTOS SISTEMA TRANSMISIÓN</t>
  </si>
  <si>
    <t>INVERSIONES</t>
  </si>
  <si>
    <t>Equipos Básicos</t>
  </si>
  <si>
    <t>Equipos Complementarios</t>
  </si>
  <si>
    <t>Equipos Accesorios</t>
  </si>
  <si>
    <t>SUBTOTAL INVERSIONES</t>
  </si>
  <si>
    <t>Imprevistos (5% de subtotal inversiones)</t>
  </si>
  <si>
    <t>TOTAL INVERSIONES SISTEMA TRANSMISIÓN</t>
  </si>
  <si>
    <t>TOTAL FLUJOS (Costos + inversiones)</t>
  </si>
  <si>
    <t>VAC</t>
  </si>
  <si>
    <t xml:space="preserve">Tasa de Descuento </t>
  </si>
  <si>
    <t>Subsidio Solicitado</t>
  </si>
  <si>
    <t>Anticipo Solicitado</t>
  </si>
  <si>
    <t>INGRESOS</t>
  </si>
  <si>
    <t>Otros ingresos</t>
  </si>
  <si>
    <t>Total ingresos</t>
  </si>
  <si>
    <t>VAN</t>
  </si>
  <si>
    <t>Ingresos (-) Egresos</t>
  </si>
  <si>
    <t>Depreciación Activos</t>
  </si>
  <si>
    <t>Impuesto a la renta</t>
  </si>
  <si>
    <t>Flujo neto</t>
  </si>
  <si>
    <t>Suma depreciación de activos</t>
  </si>
  <si>
    <t>ESTIMACIÓN VAN DEL PROYECTO</t>
  </si>
  <si>
    <t>POTENCIA DE TX</t>
  </si>
  <si>
    <t>TABLA 7</t>
  </si>
  <si>
    <t>ESTIMACIÓN</t>
  </si>
  <si>
    <t>VAN DEL PROYECTO</t>
  </si>
  <si>
    <t>Total Equipamiento Básico sin IVA</t>
  </si>
  <si>
    <t>Total Equipamiento Complementario sin IVA</t>
  </si>
  <si>
    <t>Total Equipamiento Accesorio sin IVA</t>
  </si>
  <si>
    <t>Ingresos</t>
  </si>
  <si>
    <t>Marca A</t>
  </si>
  <si>
    <t>Marca B</t>
  </si>
  <si>
    <t>Marca C</t>
  </si>
  <si>
    <t>Marca D</t>
  </si>
  <si>
    <t>Antena</t>
  </si>
  <si>
    <t>Respaldo Energía</t>
  </si>
  <si>
    <t>Radio Enlace Estudio - Planta de Transmisión</t>
  </si>
  <si>
    <t>Otros</t>
  </si>
  <si>
    <t>UF</t>
  </si>
  <si>
    <t>USD</t>
  </si>
  <si>
    <t>EURO</t>
  </si>
  <si>
    <t>Valor UF</t>
  </si>
  <si>
    <t>IPC</t>
  </si>
  <si>
    <t>Valor Moneda Origen</t>
  </si>
  <si>
    <t>Tipo de cambio ultimo día hábil de julio 2024</t>
  </si>
  <si>
    <t>Valor Unitario Moneda Origen</t>
  </si>
  <si>
    <t>Otros Costos</t>
  </si>
  <si>
    <t>Licencias del codificador</t>
  </si>
  <si>
    <t>Links de interés</t>
  </si>
  <si>
    <t>https://www.bcentral.cl/inicio</t>
  </si>
  <si>
    <t>https://www.sii.cl/valores_y_fechas/uf/uf2024.htm</t>
  </si>
  <si>
    <t>*</t>
  </si>
  <si>
    <t>* Valores referenciales al momento de la creación de esta planilla, deben ser actualizados al momento de crear el Proyecto Financiero</t>
  </si>
  <si>
    <t>Indicar Nombre de empresa</t>
  </si>
  <si>
    <t>Otra Moneda</t>
  </si>
  <si>
    <t>Tipo de Moneda</t>
  </si>
  <si>
    <t>CLP</t>
  </si>
  <si>
    <t>* Esto es un ejemplo, cuyos valores no son reales.</t>
  </si>
  <si>
    <t>Ingresar Valor</t>
  </si>
  <si>
    <t>Indicar Potencia en Watts [W]</t>
  </si>
  <si>
    <t>Indicar Zona de Postulación; [Local Comunitario, Local, Regional]</t>
  </si>
  <si>
    <t>MONEDAS</t>
  </si>
  <si>
    <t>Transmisor A</t>
  </si>
  <si>
    <t>Codificador A</t>
  </si>
  <si>
    <t>Multiplexador A</t>
  </si>
  <si>
    <t>Codificador B</t>
  </si>
  <si>
    <t>Valor Kw/h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</si>
</sst>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&quot;$&quot;* #,##0_-;\-&quot;$&quot;* #,##0_-;_-&quot;$&quot;* &quot;-&quot;_-;_-@_-"/>
    <numFmt numFmtId="165" formatCode="[$$]#,##0"/>
    <numFmt numFmtId="166" formatCode="_-* #,##0.00_-;\-* #,##0.00_-;_-* &quot;-&quot;??_-;_-@"/>
    <numFmt numFmtId="167" formatCode="_-* #,##0_-;\-* #,##0_-;_-* &quot;-&quot;??_-;_-@"/>
    <numFmt numFmtId="168" formatCode="&quot;$&quot;#,##0"/>
    <numFmt numFmtId="169" formatCode="_-&quot;$&quot;* #,##0.00_-;\-&quot;$&quot;* #,##0.00_-;_-&quot;$&quot;* &quot;-&quot;_-;_-@_-"/>
  </numFmts>
  <fonts count="10" x14ac:knownFonts="1">
    <font>
      <sz val="12"/>
      <color rgb="FF000000"/>
      <name val="Calibri"/>
    </font>
    <font>
      <sz val="12"/>
      <color rgb="FF000000"/>
      <name val="Calibri"/>
      <family val="2"/>
    </font>
    <font>
      <sz val="10"/>
      <color rgb="FF000000"/>
      <name val="Bookman Old Style"/>
      <family val="1"/>
    </font>
    <font>
      <sz val="10"/>
      <name val="Bookman Old Style"/>
      <family val="1"/>
    </font>
    <font>
      <b/>
      <sz val="10"/>
      <color rgb="FF000000"/>
      <name val="Bookman Old Style"/>
      <family val="1"/>
    </font>
    <font>
      <sz val="10"/>
      <color rgb="FFFFFFFF"/>
      <name val="Bookman Old Style"/>
      <family val="1"/>
    </font>
    <font>
      <sz val="10"/>
      <color rgb="FFFF0000"/>
      <name val="Bookman Old Style"/>
      <family val="1"/>
    </font>
    <font>
      <b/>
      <sz val="10"/>
      <name val="Bookman Old Style"/>
      <family val="1"/>
    </font>
    <font>
      <i/>
      <sz val="10"/>
      <color rgb="FFFF0000"/>
      <name val="Bookman Old Style"/>
      <family val="1"/>
    </font>
    <font>
      <sz val="10"/>
      <color theme="0"/>
      <name val="Bookman Old Style"/>
      <family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  <fill>
      <patternFill patternType="solid">
        <fgColor rgb="FF002060"/>
        <bgColor rgb="FF0B5394"/>
      </patternFill>
    </fill>
    <fill>
      <patternFill patternType="solid">
        <fgColor rgb="FF002060"/>
        <bgColor rgb="FF3D85C6"/>
      </patternFill>
    </fill>
    <fill>
      <patternFill patternType="solid">
        <fgColor rgb="FF002060"/>
        <bgColor indexed="64"/>
      </patternFill>
    </fill>
  </fills>
  <borders count="128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/>
      <top/>
      <bottom style="thin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medium">
        <color rgb="FF000000"/>
      </left>
      <right style="medium">
        <color rgb="FFFFFFFF"/>
      </right>
      <top style="medium">
        <color rgb="FF000000"/>
      </top>
      <bottom style="medium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000000"/>
      </top>
      <bottom style="medium">
        <color rgb="FFFFFFFF"/>
      </bottom>
      <diagonal/>
    </border>
    <border>
      <left style="medium">
        <color rgb="FFFFFFFF"/>
      </left>
      <right style="medium">
        <color rgb="FF000000"/>
      </right>
      <top style="medium">
        <color rgb="FF000000"/>
      </top>
      <bottom style="medium">
        <color rgb="FFFFFFFF"/>
      </bottom>
      <diagonal/>
    </border>
    <border>
      <left style="medium">
        <color rgb="FF000000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000000"/>
      </right>
      <top style="medium">
        <color rgb="FFFFFFFF"/>
      </top>
      <bottom style="medium">
        <color rgb="FFFFFFFF"/>
      </bottom>
      <diagonal/>
    </border>
    <border>
      <left style="medium">
        <color rgb="FF000000"/>
      </left>
      <right style="medium">
        <color rgb="FFFFFFFF"/>
      </right>
      <top style="medium">
        <color rgb="FFFFFFFF"/>
      </top>
      <bottom style="thin">
        <color rgb="FFFFFFFF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000000"/>
      </right>
      <top style="medium">
        <color rgb="FFFFFFFF"/>
      </top>
      <bottom style="thin">
        <color rgb="FFFFFFFF"/>
      </bottom>
      <diagonal/>
    </border>
    <border>
      <left style="medium">
        <color rgb="FF000000"/>
      </left>
      <right/>
      <top style="thin">
        <color rgb="FFFFFFFF"/>
      </top>
      <bottom style="thin">
        <color rgb="FFFFFFFF"/>
      </bottom>
      <diagonal/>
    </border>
    <border>
      <left style="medium">
        <color rgb="FF000000"/>
      </left>
      <right/>
      <top/>
      <bottom style="thin">
        <color rgb="FFFFFFFF"/>
      </bottom>
      <diagonal/>
    </border>
    <border>
      <left style="medium">
        <color rgb="FF000000"/>
      </left>
      <right style="thin">
        <color rgb="FFFFFFFF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FFFFFF"/>
      </top>
      <bottom style="medium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FFFFFF"/>
      </bottom>
      <diagonal/>
    </border>
    <border>
      <left style="medium">
        <color rgb="FF000000"/>
      </left>
      <right style="thin">
        <color rgb="FFFFFFFF"/>
      </right>
      <top style="medium">
        <color rgb="FF000000"/>
      </top>
      <bottom/>
      <diagonal/>
    </border>
    <border>
      <left style="thin">
        <color rgb="FFFFFFFF"/>
      </left>
      <right style="thin">
        <color rgb="FFFFFFFF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FFFFFF"/>
      </top>
      <bottom style="medium">
        <color rgb="FF000000"/>
      </bottom>
      <diagonal/>
    </border>
    <border>
      <left/>
      <right style="medium">
        <color rgb="FF000000"/>
      </right>
      <top style="medium">
        <color rgb="FFFFFFFF"/>
      </top>
      <bottom style="medium">
        <color rgb="FFFFFFFF"/>
      </bottom>
      <diagonal/>
    </border>
    <border>
      <left/>
      <right/>
      <top style="thin">
        <color rgb="FFFFFFFF"/>
      </top>
      <bottom style="medium">
        <color rgb="FF000000"/>
      </bottom>
      <diagonal/>
    </border>
    <border>
      <left/>
      <right style="thin">
        <color rgb="FF000000"/>
      </right>
      <top style="thin">
        <color rgb="FFFFFFFF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FFFFFF"/>
      </bottom>
      <diagonal/>
    </border>
    <border>
      <left/>
      <right/>
      <top style="medium">
        <color rgb="FF000000"/>
      </top>
      <bottom style="thin">
        <color rgb="FFFFFFFF"/>
      </bottom>
      <diagonal/>
    </border>
    <border>
      <left/>
      <right style="thin">
        <color rgb="FF000000"/>
      </right>
      <top style="medium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medium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FFFFFF"/>
      </left>
      <right style="medium">
        <color rgb="FF000000"/>
      </right>
      <top style="thin">
        <color rgb="FFFFFFFF"/>
      </top>
      <bottom/>
      <diagonal/>
    </border>
    <border>
      <left style="medium">
        <color rgb="FF000000"/>
      </left>
      <right style="thin">
        <color rgb="FFFFFFFF"/>
      </right>
      <top style="thin">
        <color rgb="FFFFFFFF"/>
      </top>
      <bottom style="medium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FFFFFF"/>
      </left>
      <right style="medium">
        <color rgb="FF000000"/>
      </right>
      <top style="thin">
        <color rgb="FFFFFFFF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 style="medium">
        <color rgb="FF000000"/>
      </top>
      <bottom style="thin">
        <color rgb="FFFFFFFF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FFFFFF"/>
      </top>
      <bottom/>
      <diagonal/>
    </border>
    <border>
      <left/>
      <right/>
      <top style="thin">
        <color rgb="FFFFFFFF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000000"/>
      </left>
      <right style="medium">
        <color rgb="FFFFFFFF"/>
      </right>
      <top style="medium">
        <color rgb="FFFFFFFF"/>
      </top>
      <bottom style="medium">
        <color rgb="FF000000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000000"/>
      </bottom>
      <diagonal/>
    </border>
    <border>
      <left style="medium">
        <color rgb="FFFFFFFF"/>
      </left>
      <right style="medium">
        <color rgb="FF000000"/>
      </right>
      <top style="medium">
        <color rgb="FFFFFFFF"/>
      </top>
      <bottom style="medium">
        <color rgb="FF000000"/>
      </bottom>
      <diagonal/>
    </border>
    <border>
      <left/>
      <right style="thin">
        <color rgb="FFFFFFFF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FFFFFF"/>
      </right>
      <top style="medium">
        <color rgb="FF000000"/>
      </top>
      <bottom style="thin">
        <color rgb="FFFFFFFF"/>
      </bottom>
      <diagonal/>
    </border>
    <border>
      <left style="thin">
        <color rgb="FFFFFFFF"/>
      </left>
      <right/>
      <top style="medium">
        <color rgb="FF000000"/>
      </top>
      <bottom style="thin">
        <color rgb="FFFFFFFF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FFFFFF"/>
      </right>
      <top style="medium">
        <color rgb="FF000000"/>
      </top>
      <bottom style="thin">
        <color rgb="FFFFFFFF"/>
      </bottom>
      <diagonal/>
    </border>
    <border>
      <left style="thin">
        <color rgb="FFFFFFFF"/>
      </left>
      <right style="medium">
        <color rgb="FF000000"/>
      </right>
      <top style="medium">
        <color rgb="FF000000"/>
      </top>
      <bottom style="thin">
        <color rgb="FFFFFFFF"/>
      </bottom>
      <diagonal/>
    </border>
    <border>
      <left style="medium">
        <color rgb="FF000000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medium">
        <color rgb="FF000000"/>
      </right>
      <top/>
      <bottom style="thin">
        <color rgb="FFFFFFFF"/>
      </bottom>
      <diagonal/>
    </border>
    <border>
      <left/>
      <right/>
      <top style="medium">
        <color rgb="FFFFFFFF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FFFFFF"/>
      </left>
      <right style="thin">
        <color rgb="FFFFFFFF"/>
      </right>
      <top style="medium">
        <color rgb="FF000000"/>
      </top>
      <bottom style="thin">
        <color rgb="FF000000"/>
      </bottom>
      <diagonal/>
    </border>
    <border>
      <left style="thin">
        <color rgb="FFFFFFFF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FFFFFF"/>
      </bottom>
      <diagonal/>
    </border>
    <border>
      <left style="medium">
        <color rgb="FFFFFFFF"/>
      </left>
      <right/>
      <top style="medium">
        <color rgb="FFFFFFFF"/>
      </top>
      <bottom style="thin">
        <color rgb="FFFFFFFF"/>
      </bottom>
      <diagonal/>
    </border>
    <border>
      <left style="medium">
        <color rgb="FF000000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FFFFFF"/>
      </right>
      <top style="thin">
        <color rgb="FF000000"/>
      </top>
      <bottom style="medium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medium">
        <color rgb="FF000000"/>
      </bottom>
      <diagonal/>
    </border>
    <border>
      <left style="thin">
        <color rgb="FFFFFFFF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FFFFFF"/>
      </left>
      <right/>
      <top/>
      <bottom/>
      <diagonal/>
    </border>
    <border>
      <left/>
      <right style="medium">
        <color rgb="FFFFFFFF"/>
      </right>
      <top/>
      <bottom/>
      <diagonal/>
    </border>
    <border>
      <left style="thin">
        <color rgb="FFFFFFFF"/>
      </left>
      <right style="medium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FFFFFF"/>
      </right>
      <top style="thin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000000"/>
      </top>
      <bottom/>
      <diagonal/>
    </border>
    <border>
      <left style="thin">
        <color rgb="FFFFFFFF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FFFFFF"/>
      </left>
      <right/>
      <top style="medium">
        <color rgb="FF000000"/>
      </top>
      <bottom/>
      <diagonal/>
    </border>
    <border>
      <left style="medium">
        <color indexed="64"/>
      </left>
      <right style="thin">
        <color rgb="FFFFFFFF"/>
      </right>
      <top style="medium">
        <color indexed="64"/>
      </top>
      <bottom style="medium">
        <color indexed="64"/>
      </bottom>
      <diagonal/>
    </border>
    <border>
      <left style="thin">
        <color rgb="FFFFFFF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FF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5">
    <xf numFmtId="0" fontId="0" fillId="0" borderId="0" xfId="0"/>
    <xf numFmtId="0" fontId="2" fillId="0" borderId="0" xfId="0" applyFont="1"/>
    <xf numFmtId="0" fontId="2" fillId="0" borderId="122" xfId="0" applyFont="1" applyBorder="1"/>
    <xf numFmtId="0" fontId="2" fillId="0" borderId="123" xfId="0" applyFont="1" applyBorder="1"/>
    <xf numFmtId="169" fontId="2" fillId="0" borderId="0" xfId="1" applyNumberFormat="1" applyFont="1" applyBorder="1"/>
    <xf numFmtId="0" fontId="2" fillId="0" borderId="124" xfId="0" applyFont="1" applyBorder="1"/>
    <xf numFmtId="0" fontId="2" fillId="0" borderId="125" xfId="0" applyFont="1" applyBorder="1"/>
    <xf numFmtId="0" fontId="2" fillId="0" borderId="126" xfId="0" applyFont="1" applyBorder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/>
    <xf numFmtId="0" fontId="3" fillId="0" borderId="4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8" xfId="0" applyFont="1" applyBorder="1"/>
    <xf numFmtId="0" fontId="3" fillId="0" borderId="6" xfId="0" applyFont="1" applyBorder="1"/>
    <xf numFmtId="0" fontId="2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2" fillId="0" borderId="12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" xfId="0" applyFont="1" applyBorder="1"/>
    <xf numFmtId="0" fontId="2" fillId="2" borderId="17" xfId="0" applyFont="1" applyFill="1" applyBorder="1" applyAlignment="1">
      <alignment horizontal="center" vertical="center"/>
    </xf>
    <xf numFmtId="0" fontId="2" fillId="0" borderId="20" xfId="0" applyFont="1" applyBorder="1"/>
    <xf numFmtId="0" fontId="2" fillId="0" borderId="21" xfId="0" applyFont="1" applyBorder="1" applyAlignment="1">
      <alignment horizontal="left"/>
    </xf>
    <xf numFmtId="0" fontId="2" fillId="0" borderId="21" xfId="0" applyFont="1" applyBorder="1"/>
    <xf numFmtId="0" fontId="2" fillId="0" borderId="10" xfId="0" applyFont="1" applyBorder="1"/>
    <xf numFmtId="0" fontId="2" fillId="0" borderId="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2" borderId="17" xfId="0" applyFont="1" applyFill="1" applyBorder="1"/>
    <xf numFmtId="0" fontId="2" fillId="0" borderId="0" xfId="0" applyFont="1" applyAlignment="1">
      <alignment horizontal="center" vertic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169" fontId="2" fillId="0" borderId="31" xfId="1" applyNumberFormat="1" applyFont="1" applyBorder="1" applyAlignment="1">
      <alignment horizontal="center"/>
    </xf>
    <xf numFmtId="165" fontId="2" fillId="0" borderId="33" xfId="0" applyNumberFormat="1" applyFont="1" applyBorder="1" applyAlignment="1">
      <alignment horizontal="right"/>
    </xf>
    <xf numFmtId="0" fontId="2" fillId="0" borderId="58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169" fontId="2" fillId="0" borderId="35" xfId="1" applyNumberFormat="1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37" xfId="0" applyFont="1" applyBorder="1"/>
    <xf numFmtId="0" fontId="2" fillId="0" borderId="40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164" fontId="2" fillId="0" borderId="42" xfId="1" applyFont="1" applyBorder="1" applyAlignment="1">
      <alignment horizontal="center"/>
    </xf>
    <xf numFmtId="0" fontId="2" fillId="0" borderId="114" xfId="0" applyFont="1" applyBorder="1" applyAlignment="1">
      <alignment horizontal="center"/>
    </xf>
    <xf numFmtId="0" fontId="2" fillId="0" borderId="115" xfId="0" applyFont="1" applyBorder="1" applyAlignment="1">
      <alignment horizontal="center" wrapText="1"/>
    </xf>
    <xf numFmtId="0" fontId="2" fillId="0" borderId="115" xfId="0" applyFont="1" applyBorder="1" applyAlignment="1">
      <alignment horizontal="center"/>
    </xf>
    <xf numFmtId="0" fontId="2" fillId="2" borderId="70" xfId="0" applyFont="1" applyFill="1" applyBorder="1"/>
    <xf numFmtId="0" fontId="2" fillId="0" borderId="113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2" borderId="6" xfId="0" applyFont="1" applyFill="1" applyBorder="1"/>
    <xf numFmtId="166" fontId="2" fillId="2" borderId="6" xfId="0" applyNumberFormat="1" applyFont="1" applyFill="1" applyBorder="1"/>
    <xf numFmtId="0" fontId="2" fillId="0" borderId="65" xfId="0" applyFont="1" applyBorder="1" applyAlignment="1">
      <alignment horizontal="center"/>
    </xf>
    <xf numFmtId="167" fontId="2" fillId="0" borderId="65" xfId="0" applyNumberFormat="1" applyFont="1" applyBorder="1" applyAlignment="1">
      <alignment horizontal="center"/>
    </xf>
    <xf numFmtId="165" fontId="2" fillId="2" borderId="69" xfId="0" applyNumberFormat="1" applyFont="1" applyFill="1" applyBorder="1" applyAlignment="1">
      <alignment horizontal="right"/>
    </xf>
    <xf numFmtId="165" fontId="2" fillId="2" borderId="71" xfId="0" applyNumberFormat="1" applyFont="1" applyFill="1" applyBorder="1" applyAlignment="1">
      <alignment horizontal="right"/>
    </xf>
    <xf numFmtId="165" fontId="2" fillId="2" borderId="72" xfId="0" applyNumberFormat="1" applyFont="1" applyFill="1" applyBorder="1" applyAlignment="1">
      <alignment horizontal="right"/>
    </xf>
    <xf numFmtId="0" fontId="2" fillId="0" borderId="73" xfId="0" applyFont="1" applyBorder="1"/>
    <xf numFmtId="165" fontId="2" fillId="2" borderId="75" xfId="0" applyNumberFormat="1" applyFont="1" applyFill="1" applyBorder="1" applyAlignment="1">
      <alignment horizontal="right"/>
    </xf>
    <xf numFmtId="0" fontId="2" fillId="0" borderId="76" xfId="0" applyFont="1" applyBorder="1"/>
    <xf numFmtId="0" fontId="3" fillId="0" borderId="14" xfId="0" applyFont="1" applyBorder="1"/>
    <xf numFmtId="0" fontId="2" fillId="0" borderId="77" xfId="0" applyFont="1" applyBorder="1"/>
    <xf numFmtId="0" fontId="2" fillId="0" borderId="78" xfId="0" applyFont="1" applyBorder="1"/>
    <xf numFmtId="0" fontId="2" fillId="0" borderId="79" xfId="0" applyFont="1" applyBorder="1"/>
    <xf numFmtId="0" fontId="3" fillId="0" borderId="80" xfId="0" applyFont="1" applyBorder="1"/>
    <xf numFmtId="0" fontId="3" fillId="0" borderId="67" xfId="0" applyFont="1" applyBorder="1"/>
    <xf numFmtId="0" fontId="3" fillId="0" borderId="55" xfId="0" applyFont="1" applyBorder="1"/>
    <xf numFmtId="0" fontId="6" fillId="0" borderId="2" xfId="0" applyFont="1" applyBorder="1"/>
    <xf numFmtId="0" fontId="3" fillId="0" borderId="5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2" xfId="0" applyFont="1" applyBorder="1"/>
    <xf numFmtId="0" fontId="2" fillId="0" borderId="4" xfId="0" applyFont="1" applyBorder="1"/>
    <xf numFmtId="0" fontId="2" fillId="0" borderId="13" xfId="0" applyFont="1" applyBorder="1"/>
    <xf numFmtId="0" fontId="2" fillId="0" borderId="2" xfId="0" applyFont="1" applyBorder="1" applyAlignment="1">
      <alignment horizontal="center"/>
    </xf>
    <xf numFmtId="0" fontId="3" fillId="0" borderId="16" xfId="0" applyFont="1" applyBorder="1"/>
    <xf numFmtId="0" fontId="3" fillId="2" borderId="4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34" xfId="0" applyFont="1" applyBorder="1" applyAlignment="1">
      <alignment vertical="center"/>
    </xf>
    <xf numFmtId="0" fontId="3" fillId="0" borderId="4" xfId="0" applyFont="1" applyBorder="1" applyAlignment="1">
      <alignment horizontal="left" wrapText="1"/>
    </xf>
    <xf numFmtId="0" fontId="3" fillId="0" borderId="17" xfId="0" applyFont="1" applyBorder="1" applyAlignment="1">
      <alignment horizontal="left" wrapText="1"/>
    </xf>
    <xf numFmtId="0" fontId="3" fillId="0" borderId="34" xfId="0" applyFont="1" applyBorder="1"/>
    <xf numFmtId="0" fontId="3" fillId="0" borderId="48" xfId="0" applyFont="1" applyBorder="1"/>
    <xf numFmtId="0" fontId="3" fillId="0" borderId="49" xfId="0" applyFont="1" applyBorder="1"/>
    <xf numFmtId="0" fontId="3" fillId="0" borderId="50" xfId="0" applyFont="1" applyBorder="1"/>
    <xf numFmtId="0" fontId="3" fillId="0" borderId="53" xfId="0" applyFont="1" applyBorder="1"/>
    <xf numFmtId="0" fontId="3" fillId="0" borderId="59" xfId="0" applyFont="1" applyBorder="1"/>
    <xf numFmtId="0" fontId="3" fillId="0" borderId="60" xfId="0" applyFont="1" applyBorder="1"/>
    <xf numFmtId="0" fontId="3" fillId="0" borderId="61" xfId="0" applyFont="1" applyBorder="1"/>
    <xf numFmtId="0" fontId="3" fillId="0" borderId="63" xfId="0" applyFont="1" applyBorder="1"/>
    <xf numFmtId="0" fontId="3" fillId="0" borderId="27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right" vertical="center" wrapText="1"/>
    </xf>
    <xf numFmtId="165" fontId="3" fillId="0" borderId="28" xfId="0" applyNumberFormat="1" applyFont="1" applyBorder="1" applyAlignment="1">
      <alignment horizontal="right" vertical="center" wrapText="1"/>
    </xf>
    <xf numFmtId="10" fontId="3" fillId="0" borderId="28" xfId="0" applyNumberFormat="1" applyFont="1" applyBorder="1" applyAlignment="1">
      <alignment horizontal="right" vertical="center" wrapText="1"/>
    </xf>
    <xf numFmtId="165" fontId="3" fillId="0" borderId="32" xfId="0" applyNumberFormat="1" applyFont="1" applyBorder="1" applyAlignment="1">
      <alignment horizontal="right" vertical="center" wrapText="1"/>
    </xf>
    <xf numFmtId="165" fontId="7" fillId="3" borderId="31" xfId="0" applyNumberFormat="1" applyFont="1" applyFill="1" applyBorder="1" applyAlignment="1">
      <alignment horizontal="right" wrapText="1"/>
    </xf>
    <xf numFmtId="165" fontId="7" fillId="3" borderId="33" xfId="0" applyNumberFormat="1" applyFont="1" applyFill="1" applyBorder="1" applyAlignment="1">
      <alignment horizontal="right" wrapText="1"/>
    </xf>
    <xf numFmtId="165" fontId="7" fillId="3" borderId="28" xfId="0" applyNumberFormat="1" applyFont="1" applyFill="1" applyBorder="1" applyAlignment="1">
      <alignment horizontal="right" wrapText="1"/>
    </xf>
    <xf numFmtId="165" fontId="7" fillId="3" borderId="32" xfId="0" applyNumberFormat="1" applyFont="1" applyFill="1" applyBorder="1" applyAlignment="1">
      <alignment horizontal="right" wrapText="1"/>
    </xf>
    <xf numFmtId="165" fontId="7" fillId="3" borderId="46" xfId="0" applyNumberFormat="1" applyFont="1" applyFill="1" applyBorder="1" applyAlignment="1">
      <alignment horizontal="right" wrapText="1"/>
    </xf>
    <xf numFmtId="165" fontId="7" fillId="3" borderId="47" xfId="0" applyNumberFormat="1" applyFont="1" applyFill="1" applyBorder="1" applyAlignment="1">
      <alignment horizontal="right" wrapText="1"/>
    </xf>
    <xf numFmtId="0" fontId="3" fillId="0" borderId="57" xfId="0" applyFont="1" applyBorder="1"/>
    <xf numFmtId="0" fontId="3" fillId="0" borderId="6" xfId="0" applyFont="1" applyBorder="1" applyAlignment="1">
      <alignment vertical="center"/>
    </xf>
    <xf numFmtId="0" fontId="3" fillId="0" borderId="4" xfId="0" applyFont="1" applyBorder="1" applyAlignment="1">
      <alignment horizontal="right" vertical="center" wrapText="1"/>
    </xf>
    <xf numFmtId="0" fontId="3" fillId="0" borderId="17" xfId="0" applyFont="1" applyBorder="1" applyAlignment="1">
      <alignment horizontal="right" vertical="center" wrapText="1"/>
    </xf>
    <xf numFmtId="0" fontId="3" fillId="0" borderId="34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66" xfId="0" applyFont="1" applyBorder="1"/>
    <xf numFmtId="0" fontId="3" fillId="2" borderId="4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horizontal="center" wrapText="1"/>
    </xf>
    <xf numFmtId="0" fontId="3" fillId="0" borderId="24" xfId="0" applyFont="1" applyBorder="1"/>
    <xf numFmtId="0" fontId="3" fillId="0" borderId="70" xfId="0" applyFont="1" applyBorder="1"/>
    <xf numFmtId="0" fontId="3" fillId="0" borderId="27" xfId="0" applyFont="1" applyBorder="1" applyAlignment="1">
      <alignment wrapText="1"/>
    </xf>
    <xf numFmtId="0" fontId="3" fillId="0" borderId="81" xfId="0" applyFont="1" applyBorder="1" applyAlignment="1">
      <alignment horizontal="right" wrapText="1"/>
    </xf>
    <xf numFmtId="0" fontId="3" fillId="0" borderId="81" xfId="0" applyFont="1" applyBorder="1" applyAlignment="1">
      <alignment horizontal="right"/>
    </xf>
    <xf numFmtId="165" fontId="3" fillId="0" borderId="81" xfId="0" applyNumberFormat="1" applyFont="1" applyBorder="1" applyAlignment="1">
      <alignment horizontal="right"/>
    </xf>
    <xf numFmtId="165" fontId="3" fillId="0" borderId="81" xfId="0" applyNumberFormat="1" applyFont="1" applyBorder="1" applyAlignment="1">
      <alignment horizontal="right" wrapText="1"/>
    </xf>
    <xf numFmtId="165" fontId="3" fillId="0" borderId="84" xfId="0" applyNumberFormat="1" applyFont="1" applyBorder="1" applyAlignment="1">
      <alignment horizontal="right" wrapText="1"/>
    </xf>
    <xf numFmtId="0" fontId="3" fillId="0" borderId="58" xfId="0" applyFont="1" applyBorder="1" applyAlignment="1">
      <alignment wrapText="1"/>
    </xf>
    <xf numFmtId="0" fontId="3" fillId="0" borderId="84" xfId="0" applyFont="1" applyBorder="1" applyAlignment="1">
      <alignment horizontal="right" wrapText="1"/>
    </xf>
    <xf numFmtId="0" fontId="3" fillId="0" borderId="84" xfId="0" applyFont="1" applyBorder="1" applyAlignment="1">
      <alignment horizontal="right"/>
    </xf>
    <xf numFmtId="165" fontId="3" fillId="0" borderId="84" xfId="0" applyNumberFormat="1" applyFont="1" applyBorder="1" applyAlignment="1">
      <alignment horizontal="right"/>
    </xf>
    <xf numFmtId="0" fontId="3" fillId="0" borderId="64" xfId="0" applyFont="1" applyBorder="1" applyAlignment="1">
      <alignment wrapText="1"/>
    </xf>
    <xf numFmtId="0" fontId="3" fillId="0" borderId="90" xfId="0" applyFont="1" applyBorder="1" applyAlignment="1">
      <alignment horizontal="right" wrapText="1"/>
    </xf>
    <xf numFmtId="0" fontId="3" fillId="0" borderId="90" xfId="0" applyFont="1" applyBorder="1" applyAlignment="1">
      <alignment horizontal="right"/>
    </xf>
    <xf numFmtId="165" fontId="3" fillId="0" borderId="90" xfId="0" applyNumberFormat="1" applyFont="1" applyBorder="1" applyAlignment="1">
      <alignment horizontal="right"/>
    </xf>
    <xf numFmtId="0" fontId="3" fillId="0" borderId="30" xfId="0" applyFont="1" applyBorder="1" applyAlignment="1">
      <alignment wrapText="1"/>
    </xf>
    <xf numFmtId="0" fontId="3" fillId="0" borderId="31" xfId="0" applyFont="1" applyBorder="1" applyAlignment="1">
      <alignment horizontal="right" wrapText="1"/>
    </xf>
    <xf numFmtId="0" fontId="3" fillId="0" borderId="31" xfId="0" applyFont="1" applyBorder="1" applyAlignment="1">
      <alignment horizontal="right"/>
    </xf>
    <xf numFmtId="168" fontId="3" fillId="0" borderId="31" xfId="1" applyNumberFormat="1" applyFont="1" applyBorder="1" applyAlignment="1"/>
    <xf numFmtId="0" fontId="3" fillId="0" borderId="94" xfId="0" applyFont="1" applyBorder="1"/>
    <xf numFmtId="0" fontId="2" fillId="0" borderId="66" xfId="0" applyFont="1" applyBorder="1" applyAlignment="1">
      <alignment horizontal="left"/>
    </xf>
    <xf numFmtId="167" fontId="2" fillId="0" borderId="21" xfId="0" applyNumberFormat="1" applyFont="1" applyBorder="1"/>
    <xf numFmtId="0" fontId="3" fillId="0" borderId="21" xfId="0" applyFont="1" applyBorder="1"/>
    <xf numFmtId="0" fontId="2" fillId="0" borderId="82" xfId="0" applyFont="1" applyBorder="1"/>
    <xf numFmtId="0" fontId="2" fillId="0" borderId="86" xfId="0" applyFont="1" applyBorder="1"/>
    <xf numFmtId="0" fontId="2" fillId="0" borderId="87" xfId="0" applyFont="1" applyBorder="1"/>
    <xf numFmtId="0" fontId="2" fillId="0" borderId="88" xfId="0" applyFont="1" applyBorder="1"/>
    <xf numFmtId="0" fontId="2" fillId="0" borderId="48" xfId="0" applyFont="1" applyBorder="1"/>
    <xf numFmtId="0" fontId="2" fillId="0" borderId="66" xfId="0" applyFont="1" applyBorder="1"/>
    <xf numFmtId="0" fontId="2" fillId="0" borderId="50" xfId="0" applyFont="1" applyBorder="1"/>
    <xf numFmtId="167" fontId="2" fillId="0" borderId="66" xfId="0" applyNumberFormat="1" applyFont="1" applyBorder="1"/>
    <xf numFmtId="0" fontId="2" fillId="0" borderId="17" xfId="0" applyFont="1" applyBorder="1"/>
    <xf numFmtId="0" fontId="2" fillId="0" borderId="24" xfId="0" applyFont="1" applyBorder="1"/>
    <xf numFmtId="0" fontId="2" fillId="0" borderId="34" xfId="0" applyFont="1" applyBorder="1"/>
    <xf numFmtId="0" fontId="4" fillId="0" borderId="58" xfId="0" applyFont="1" applyBorder="1"/>
    <xf numFmtId="0" fontId="2" fillId="0" borderId="27" xfId="0" applyFont="1" applyBorder="1" applyAlignment="1">
      <alignment horizontal="right"/>
    </xf>
    <xf numFmtId="0" fontId="4" fillId="0" borderId="27" xfId="0" applyFont="1" applyBorder="1"/>
    <xf numFmtId="0" fontId="4" fillId="0" borderId="27" xfId="0" applyFont="1" applyBorder="1" applyAlignment="1">
      <alignment horizontal="right"/>
    </xf>
    <xf numFmtId="0" fontId="4" fillId="0" borderId="106" xfId="0" applyFont="1" applyBorder="1" applyAlignment="1">
      <alignment horizontal="right"/>
    </xf>
    <xf numFmtId="167" fontId="4" fillId="0" borderId="96" xfId="0" applyNumberFormat="1" applyFont="1" applyBorder="1"/>
    <xf numFmtId="165" fontId="4" fillId="0" borderId="96" xfId="0" applyNumberFormat="1" applyFont="1" applyBorder="1"/>
    <xf numFmtId="165" fontId="4" fillId="0" borderId="97" xfId="0" applyNumberFormat="1" applyFont="1" applyBorder="1"/>
    <xf numFmtId="0" fontId="2" fillId="0" borderId="27" xfId="0" applyFont="1" applyBorder="1"/>
    <xf numFmtId="165" fontId="2" fillId="3" borderId="116" xfId="0" applyNumberFormat="1" applyFont="1" applyFill="1" applyBorder="1"/>
    <xf numFmtId="167" fontId="5" fillId="2" borderId="48" xfId="0" applyNumberFormat="1" applyFont="1" applyFill="1" applyBorder="1"/>
    <xf numFmtId="167" fontId="5" fillId="2" borderId="66" xfId="0" applyNumberFormat="1" applyFont="1" applyFill="1" applyBorder="1"/>
    <xf numFmtId="167" fontId="5" fillId="2" borderId="103" xfId="0" applyNumberFormat="1" applyFont="1" applyFill="1" applyBorder="1"/>
    <xf numFmtId="9" fontId="2" fillId="3" borderId="118" xfId="0" applyNumberFormat="1" applyFont="1" applyFill="1" applyBorder="1"/>
    <xf numFmtId="9" fontId="5" fillId="2" borderId="52" xfId="0" applyNumberFormat="1" applyFont="1" applyFill="1" applyBorder="1"/>
    <xf numFmtId="9" fontId="5" fillId="2" borderId="66" xfId="0" applyNumberFormat="1" applyFont="1" applyFill="1" applyBorder="1"/>
    <xf numFmtId="9" fontId="5" fillId="2" borderId="103" xfId="0" applyNumberFormat="1" applyFont="1" applyFill="1" applyBorder="1"/>
    <xf numFmtId="0" fontId="2" fillId="0" borderId="49" xfId="0" applyFont="1" applyBorder="1"/>
    <xf numFmtId="167" fontId="2" fillId="0" borderId="49" xfId="0" applyNumberFormat="1" applyFont="1" applyBorder="1"/>
    <xf numFmtId="0" fontId="2" fillId="0" borderId="60" xfId="0" applyFont="1" applyBorder="1"/>
    <xf numFmtId="0" fontId="2" fillId="0" borderId="61" xfId="0" applyFont="1" applyBorder="1"/>
    <xf numFmtId="0" fontId="2" fillId="0" borderId="63" xfId="0" applyFont="1" applyBorder="1"/>
    <xf numFmtId="0" fontId="7" fillId="0" borderId="105" xfId="0" applyFont="1" applyBorder="1" applyAlignment="1">
      <alignment horizontal="left" vertical="top"/>
    </xf>
    <xf numFmtId="0" fontId="3" fillId="0" borderId="105" xfId="0" applyFont="1" applyBorder="1" applyAlignment="1">
      <alignment horizontal="right"/>
    </xf>
    <xf numFmtId="0" fontId="3" fillId="0" borderId="105" xfId="0" applyFont="1" applyBorder="1" applyAlignment="1">
      <alignment horizontal="right" vertical="top"/>
    </xf>
    <xf numFmtId="0" fontId="5" fillId="0" borderId="105" xfId="0" applyFont="1" applyBorder="1" applyAlignment="1">
      <alignment horizontal="center"/>
    </xf>
    <xf numFmtId="0" fontId="3" fillId="0" borderId="27" xfId="0" applyFont="1" applyBorder="1" applyAlignment="1">
      <alignment horizontal="right"/>
    </xf>
    <xf numFmtId="0" fontId="4" fillId="0" borderId="107" xfId="0" applyFont="1" applyBorder="1" applyAlignment="1">
      <alignment horizontal="right"/>
    </xf>
    <xf numFmtId="165" fontId="4" fillId="0" borderId="108" xfId="0" applyNumberFormat="1" applyFont="1" applyBorder="1" applyAlignment="1">
      <alignment horizontal="right"/>
    </xf>
    <xf numFmtId="167" fontId="4" fillId="0" borderId="108" xfId="0" applyNumberFormat="1" applyFont="1" applyBorder="1"/>
    <xf numFmtId="167" fontId="4" fillId="0" borderId="109" xfId="0" applyNumberFormat="1" applyFont="1" applyBorder="1"/>
    <xf numFmtId="0" fontId="3" fillId="0" borderId="17" xfId="0" applyFont="1" applyBorder="1"/>
    <xf numFmtId="165" fontId="2" fillId="3" borderId="83" xfId="0" applyNumberFormat="1" applyFont="1" applyFill="1" applyBorder="1"/>
    <xf numFmtId="9" fontId="2" fillId="3" borderId="51" xfId="0" applyNumberFormat="1" applyFont="1" applyFill="1" applyBorder="1"/>
    <xf numFmtId="9" fontId="5" fillId="2" borderId="48" xfId="0" applyNumberFormat="1" applyFont="1" applyFill="1" applyBorder="1"/>
    <xf numFmtId="165" fontId="2" fillId="3" borderId="51" xfId="0" applyNumberFormat="1" applyFont="1" applyFill="1" applyBorder="1"/>
    <xf numFmtId="165" fontId="2" fillId="3" borderId="104" xfId="0" applyNumberFormat="1" applyFont="1" applyFill="1" applyBorder="1"/>
    <xf numFmtId="167" fontId="4" fillId="0" borderId="35" xfId="0" applyNumberFormat="1" applyFont="1" applyBorder="1" applyAlignment="1">
      <alignment horizontal="center" vertical="center"/>
    </xf>
    <xf numFmtId="167" fontId="2" fillId="0" borderId="35" xfId="0" applyNumberFormat="1" applyFont="1" applyBorder="1" applyAlignment="1">
      <alignment horizontal="center" vertical="center"/>
    </xf>
    <xf numFmtId="167" fontId="2" fillId="0" borderId="62" xfId="0" applyNumberFormat="1" applyFont="1" applyBorder="1" applyAlignment="1">
      <alignment horizontal="center" vertical="center"/>
    </xf>
    <xf numFmtId="167" fontId="2" fillId="0" borderId="28" xfId="0" applyNumberFormat="1" applyFont="1" applyBorder="1" applyAlignment="1">
      <alignment horizontal="center" vertical="center"/>
    </xf>
    <xf numFmtId="165" fontId="2" fillId="0" borderId="28" xfId="0" applyNumberFormat="1" applyFont="1" applyBorder="1" applyAlignment="1">
      <alignment horizontal="center" vertical="center"/>
    </xf>
    <xf numFmtId="165" fontId="2" fillId="0" borderId="32" xfId="0" applyNumberFormat="1" applyFont="1" applyBorder="1" applyAlignment="1">
      <alignment horizontal="center" vertical="center"/>
    </xf>
    <xf numFmtId="167" fontId="4" fillId="0" borderId="28" xfId="0" applyNumberFormat="1" applyFont="1" applyBorder="1" applyAlignment="1">
      <alignment horizontal="center" vertical="center"/>
    </xf>
    <xf numFmtId="165" fontId="4" fillId="0" borderId="28" xfId="0" applyNumberFormat="1" applyFont="1" applyBorder="1" applyAlignment="1">
      <alignment horizontal="center" vertical="center"/>
    </xf>
    <xf numFmtId="165" fontId="4" fillId="0" borderId="32" xfId="0" applyNumberFormat="1" applyFont="1" applyBorder="1" applyAlignment="1">
      <alignment horizontal="center" vertical="center"/>
    </xf>
    <xf numFmtId="167" fontId="2" fillId="0" borderId="32" xfId="0" applyNumberFormat="1" applyFont="1" applyBorder="1" applyAlignment="1">
      <alignment horizontal="center" vertical="center"/>
    </xf>
    <xf numFmtId="167" fontId="4" fillId="0" borderId="32" xfId="0" applyNumberFormat="1" applyFont="1" applyBorder="1" applyAlignment="1">
      <alignment horizontal="center" vertical="center"/>
    </xf>
    <xf numFmtId="167" fontId="5" fillId="0" borderId="105" xfId="0" applyNumberFormat="1" applyFont="1" applyBorder="1" applyAlignment="1">
      <alignment horizontal="center" vertical="center"/>
    </xf>
    <xf numFmtId="167" fontId="3" fillId="0" borderId="105" xfId="0" applyNumberFormat="1" applyFont="1" applyBorder="1" applyAlignment="1">
      <alignment horizontal="center" vertical="center"/>
    </xf>
    <xf numFmtId="168" fontId="3" fillId="0" borderId="105" xfId="0" applyNumberFormat="1" applyFont="1" applyBorder="1" applyAlignment="1">
      <alignment horizontal="center" vertical="center"/>
    </xf>
    <xf numFmtId="165" fontId="7" fillId="0" borderId="28" xfId="0" applyNumberFormat="1" applyFont="1" applyBorder="1" applyAlignment="1">
      <alignment horizontal="center" vertical="center"/>
    </xf>
    <xf numFmtId="167" fontId="7" fillId="0" borderId="28" xfId="0" applyNumberFormat="1" applyFont="1" applyBorder="1" applyAlignment="1">
      <alignment horizontal="center" vertical="center"/>
    </xf>
    <xf numFmtId="167" fontId="7" fillId="0" borderId="32" xfId="0" applyNumberFormat="1" applyFont="1" applyBorder="1" applyAlignment="1">
      <alignment horizontal="center" vertical="center"/>
    </xf>
    <xf numFmtId="165" fontId="3" fillId="0" borderId="105" xfId="0" applyNumberFormat="1" applyFont="1" applyBorder="1" applyAlignment="1">
      <alignment horizontal="center" vertical="center"/>
    </xf>
    <xf numFmtId="0" fontId="8" fillId="0" borderId="0" xfId="0" applyFont="1"/>
    <xf numFmtId="0" fontId="5" fillId="4" borderId="25" xfId="0" applyFont="1" applyFill="1" applyBorder="1" applyAlignment="1">
      <alignment horizontal="center" vertical="center" wrapText="1"/>
    </xf>
    <xf numFmtId="0" fontId="5" fillId="4" borderId="26" xfId="0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 wrapText="1"/>
    </xf>
    <xf numFmtId="0" fontId="5" fillId="4" borderId="29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5" fillId="4" borderId="91" xfId="0" applyFont="1" applyFill="1" applyBorder="1" applyAlignment="1">
      <alignment horizontal="center" vertical="center" wrapText="1"/>
    </xf>
    <xf numFmtId="0" fontId="5" fillId="4" borderId="92" xfId="0" applyFont="1" applyFill="1" applyBorder="1" applyAlignment="1">
      <alignment horizontal="center" vertical="center" wrapText="1"/>
    </xf>
    <xf numFmtId="0" fontId="5" fillId="5" borderId="60" xfId="0" applyFont="1" applyFill="1" applyBorder="1" applyAlignment="1">
      <alignment horizontal="center"/>
    </xf>
    <xf numFmtId="167" fontId="5" fillId="5" borderId="61" xfId="0" applyNumberFormat="1" applyFont="1" applyFill="1" applyBorder="1" applyAlignment="1">
      <alignment horizontal="center"/>
    </xf>
    <xf numFmtId="167" fontId="5" fillId="5" borderId="63" xfId="0" applyNumberFormat="1" applyFont="1" applyFill="1" applyBorder="1" applyAlignment="1">
      <alignment horizontal="center"/>
    </xf>
    <xf numFmtId="0" fontId="5" fillId="5" borderId="95" xfId="0" applyFont="1" applyFill="1" applyBorder="1" applyAlignment="1">
      <alignment horizontal="center"/>
    </xf>
    <xf numFmtId="0" fontId="5" fillId="5" borderId="98" xfId="0" applyFont="1" applyFill="1" applyBorder="1" applyAlignment="1">
      <alignment horizontal="right"/>
    </xf>
    <xf numFmtId="165" fontId="5" fillId="5" borderId="99" xfId="0" applyNumberFormat="1" applyFont="1" applyFill="1" applyBorder="1" applyAlignment="1">
      <alignment horizontal="center" vertical="center"/>
    </xf>
    <xf numFmtId="165" fontId="5" fillId="5" borderId="100" xfId="0" applyNumberFormat="1" applyFont="1" applyFill="1" applyBorder="1" applyAlignment="1">
      <alignment horizontal="center" vertical="center"/>
    </xf>
    <xf numFmtId="0" fontId="5" fillId="5" borderId="25" xfId="0" applyFont="1" applyFill="1" applyBorder="1" applyAlignment="1">
      <alignment horizontal="center"/>
    </xf>
    <xf numFmtId="0" fontId="5" fillId="5" borderId="117" xfId="0" applyFont="1" applyFill="1" applyBorder="1" applyAlignment="1">
      <alignment horizontal="center"/>
    </xf>
    <xf numFmtId="0" fontId="5" fillId="5" borderId="53" xfId="0" applyFont="1" applyFill="1" applyBorder="1" applyAlignment="1">
      <alignment horizontal="center"/>
    </xf>
    <xf numFmtId="167" fontId="5" fillId="5" borderId="21" xfId="0" applyNumberFormat="1" applyFont="1" applyFill="1" applyBorder="1" applyAlignment="1">
      <alignment horizontal="center"/>
    </xf>
    <xf numFmtId="167" fontId="5" fillId="5" borderId="59" xfId="0" applyNumberFormat="1" applyFont="1" applyFill="1" applyBorder="1" applyAlignment="1">
      <alignment horizontal="center"/>
    </xf>
    <xf numFmtId="0" fontId="5" fillId="5" borderId="110" xfId="0" applyFont="1" applyFill="1" applyBorder="1" applyAlignment="1">
      <alignment horizontal="right"/>
    </xf>
    <xf numFmtId="165" fontId="5" fillId="5" borderId="111" xfId="0" applyNumberFormat="1" applyFont="1" applyFill="1" applyBorder="1" applyAlignment="1">
      <alignment horizontal="center" vertical="center"/>
    </xf>
    <xf numFmtId="165" fontId="5" fillId="5" borderId="112" xfId="0" applyNumberFormat="1" applyFont="1" applyFill="1" applyBorder="1" applyAlignment="1">
      <alignment horizontal="center" vertical="center"/>
    </xf>
    <xf numFmtId="0" fontId="5" fillId="5" borderId="82" xfId="0" applyFont="1" applyFill="1" applyBorder="1" applyAlignment="1">
      <alignment horizontal="center"/>
    </xf>
    <xf numFmtId="0" fontId="5" fillId="5" borderId="48" xfId="0" applyFont="1" applyFill="1" applyBorder="1" applyAlignment="1">
      <alignment horizontal="center"/>
    </xf>
    <xf numFmtId="0" fontId="3" fillId="0" borderId="102" xfId="0" applyFont="1" applyBorder="1"/>
    <xf numFmtId="0" fontId="9" fillId="6" borderId="105" xfId="0" applyFont="1" applyFill="1" applyBorder="1"/>
    <xf numFmtId="9" fontId="2" fillId="0" borderId="105" xfId="0" applyNumberFormat="1" applyFont="1" applyBorder="1"/>
    <xf numFmtId="0" fontId="6" fillId="0" borderId="65" xfId="0" applyFont="1" applyBorder="1"/>
    <xf numFmtId="0" fontId="3" fillId="0" borderId="65" xfId="0" applyFont="1" applyBorder="1"/>
    <xf numFmtId="0" fontId="3" fillId="0" borderId="127" xfId="0" applyFont="1" applyBorder="1"/>
    <xf numFmtId="0" fontId="6" fillId="0" borderId="0" xfId="0" applyFont="1"/>
    <xf numFmtId="0" fontId="3" fillId="0" borderId="101" xfId="0" applyFont="1" applyBorder="1"/>
    <xf numFmtId="0" fontId="9" fillId="6" borderId="119" xfId="0" applyFont="1" applyFill="1" applyBorder="1" applyAlignment="1">
      <alignment horizontal="center"/>
    </xf>
    <xf numFmtId="0" fontId="9" fillId="6" borderId="120" xfId="0" applyFont="1" applyFill="1" applyBorder="1" applyAlignment="1">
      <alignment horizontal="center"/>
    </xf>
    <xf numFmtId="0" fontId="9" fillId="6" borderId="121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10" xfId="0" applyFont="1" applyBorder="1"/>
    <xf numFmtId="0" fontId="3" fillId="0" borderId="11" xfId="0" applyFont="1" applyBorder="1"/>
    <xf numFmtId="0" fontId="5" fillId="5" borderId="43" xfId="0" applyFont="1" applyFill="1" applyBorder="1" applyAlignment="1">
      <alignment horizontal="right"/>
    </xf>
    <xf numFmtId="0" fontId="3" fillId="6" borderId="44" xfId="0" applyFont="1" applyFill="1" applyBorder="1"/>
    <xf numFmtId="0" fontId="3" fillId="6" borderId="68" xfId="0" applyFont="1" applyFill="1" applyBorder="1"/>
    <xf numFmtId="0" fontId="5" fillId="5" borderId="17" xfId="0" applyFont="1" applyFill="1" applyBorder="1" applyAlignment="1">
      <alignment horizontal="right"/>
    </xf>
    <xf numFmtId="0" fontId="3" fillId="6" borderId="6" xfId="0" applyFont="1" applyFill="1" applyBorder="1"/>
    <xf numFmtId="0" fontId="3" fillId="6" borderId="70" xfId="0" applyFont="1" applyFill="1" applyBorder="1"/>
    <xf numFmtId="0" fontId="5" fillId="5" borderId="36" xfId="0" applyFont="1" applyFill="1" applyBorder="1" applyAlignment="1">
      <alignment horizontal="right"/>
    </xf>
    <xf numFmtId="0" fontId="3" fillId="6" borderId="38" xfId="0" applyFont="1" applyFill="1" applyBorder="1"/>
    <xf numFmtId="0" fontId="3" fillId="6" borderId="74" xfId="0" applyFont="1" applyFill="1" applyBorder="1"/>
    <xf numFmtId="0" fontId="2" fillId="0" borderId="4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3" fillId="0" borderId="15" xfId="0" applyFont="1" applyBorder="1"/>
    <xf numFmtId="0" fontId="2" fillId="0" borderId="4" xfId="0" applyFont="1" applyBorder="1" applyAlignment="1">
      <alignment horizontal="center"/>
    </xf>
    <xf numFmtId="0" fontId="2" fillId="0" borderId="4" xfId="0" quotePrefix="1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3" fillId="0" borderId="51" xfId="0" applyFont="1" applyBorder="1"/>
    <xf numFmtId="0" fontId="3" fillId="0" borderId="6" xfId="0" applyFont="1" applyBorder="1"/>
    <xf numFmtId="0" fontId="3" fillId="0" borderId="52" xfId="0" applyFont="1" applyBorder="1"/>
    <xf numFmtId="0" fontId="3" fillId="0" borderId="55" xfId="0" applyFont="1" applyBorder="1"/>
    <xf numFmtId="0" fontId="3" fillId="0" borderId="56" xfId="0" applyFont="1" applyBorder="1"/>
    <xf numFmtId="0" fontId="3" fillId="0" borderId="57" xfId="0" applyFont="1" applyBorder="1"/>
    <xf numFmtId="0" fontId="5" fillId="5" borderId="36" xfId="0" applyFont="1" applyFill="1" applyBorder="1" applyAlignment="1">
      <alignment horizontal="right" wrapText="1"/>
    </xf>
    <xf numFmtId="0" fontId="3" fillId="6" borderId="39" xfId="0" applyFont="1" applyFill="1" applyBorder="1"/>
    <xf numFmtId="0" fontId="7" fillId="0" borderId="4" xfId="0" applyFont="1" applyBorder="1" applyAlignment="1">
      <alignment horizontal="center"/>
    </xf>
    <xf numFmtId="0" fontId="2" fillId="0" borderId="4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5" fillId="5" borderId="43" xfId="0" applyFont="1" applyFill="1" applyBorder="1" applyAlignment="1">
      <alignment horizontal="right" wrapText="1"/>
    </xf>
    <xf numFmtId="0" fontId="3" fillId="6" borderId="45" xfId="0" applyFont="1" applyFill="1" applyBorder="1"/>
    <xf numFmtId="0" fontId="5" fillId="5" borderId="17" xfId="0" applyFont="1" applyFill="1" applyBorder="1" applyAlignment="1">
      <alignment horizontal="right" wrapText="1"/>
    </xf>
    <xf numFmtId="0" fontId="3" fillId="6" borderId="54" xfId="0" applyFont="1" applyFill="1" applyBorder="1"/>
    <xf numFmtId="9" fontId="2" fillId="0" borderId="4" xfId="0" applyNumberFormat="1" applyFont="1" applyBorder="1" applyAlignment="1">
      <alignment horizontal="left"/>
    </xf>
    <xf numFmtId="0" fontId="2" fillId="0" borderId="14" xfId="0" applyFont="1" applyBorder="1" applyAlignment="1">
      <alignment horizontal="center"/>
    </xf>
    <xf numFmtId="0" fontId="3" fillId="0" borderId="89" xfId="0" applyFont="1" applyBorder="1"/>
    <xf numFmtId="0" fontId="2" fillId="0" borderId="51" xfId="0" applyFont="1" applyBorder="1" applyAlignment="1">
      <alignment horizontal="left"/>
    </xf>
    <xf numFmtId="167" fontId="5" fillId="5" borderId="96" xfId="0" applyNumberFormat="1" applyFont="1" applyFill="1" applyBorder="1"/>
    <xf numFmtId="0" fontId="3" fillId="6" borderId="96" xfId="0" applyFont="1" applyFill="1" applyBorder="1"/>
    <xf numFmtId="0" fontId="3" fillId="6" borderId="97" xfId="0" applyFont="1" applyFill="1" applyBorder="1"/>
    <xf numFmtId="0" fontId="2" fillId="0" borderId="101" xfId="0" applyFont="1" applyBorder="1"/>
    <xf numFmtId="0" fontId="2" fillId="0" borderId="0" xfId="0" applyFont="1"/>
    <xf numFmtId="0" fontId="3" fillId="0" borderId="102" xfId="0" applyFont="1" applyBorder="1"/>
    <xf numFmtId="0" fontId="4" fillId="0" borderId="51" xfId="0" applyFont="1" applyBorder="1" applyAlignment="1">
      <alignment horizontal="center"/>
    </xf>
    <xf numFmtId="0" fontId="5" fillId="4" borderId="43" xfId="0" applyFont="1" applyFill="1" applyBorder="1" applyAlignment="1">
      <alignment horizontal="center" wrapText="1"/>
    </xf>
    <xf numFmtId="0" fontId="3" fillId="6" borderId="93" xfId="0" applyFont="1" applyFill="1" applyBorder="1"/>
    <xf numFmtId="0" fontId="2" fillId="0" borderId="83" xfId="0" applyFont="1" applyBorder="1" applyAlignment="1">
      <alignment horizontal="left"/>
    </xf>
    <xf numFmtId="0" fontId="3" fillId="0" borderId="44" xfId="0" applyFont="1" applyBorder="1"/>
    <xf numFmtId="0" fontId="3" fillId="0" borderId="85" xfId="0" applyFont="1" applyBorder="1"/>
    <xf numFmtId="0" fontId="2" fillId="0" borderId="51" xfId="0" applyFont="1" applyBorder="1" applyAlignment="1">
      <alignment horizontal="left" vertical="top" wrapText="1"/>
    </xf>
    <xf numFmtId="0" fontId="2" fillId="0" borderId="70" xfId="0" applyFont="1" applyBorder="1" applyAlignment="1">
      <alignment horizontal="left" vertical="top" wrapText="1"/>
    </xf>
    <xf numFmtId="0" fontId="2" fillId="0" borderId="52" xfId="0" applyFont="1" applyBorder="1" applyAlignment="1">
      <alignment horizontal="left" vertical="top" wrapText="1"/>
    </xf>
    <xf numFmtId="0" fontId="2" fillId="0" borderId="51" xfId="0" applyFont="1" applyBorder="1" applyAlignment="1">
      <alignment horizontal="left" wrapText="1"/>
    </xf>
    <xf numFmtId="0" fontId="2" fillId="0" borderId="70" xfId="0" applyFont="1" applyBorder="1" applyAlignment="1">
      <alignment horizontal="left" wrapText="1"/>
    </xf>
    <xf numFmtId="0" fontId="2" fillId="0" borderId="52" xfId="0" applyFont="1" applyBorder="1" applyAlignment="1">
      <alignment horizontal="left" wrapText="1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32954-AD53-401E-98AC-6D5648988537}">
  <dimension ref="B4:H24"/>
  <sheetViews>
    <sheetView tabSelected="1" workbookViewId="0">
      <selection activeCell="G14" sqref="G14"/>
    </sheetView>
  </sheetViews>
  <sheetFormatPr baseColWidth="10" defaultColWidth="10.58203125" defaultRowHeight="13" x14ac:dyDescent="0.3"/>
  <cols>
    <col min="1" max="2" width="10.58203125" style="1"/>
    <col min="3" max="3" width="12.58203125" style="1" customWidth="1"/>
    <col min="4" max="4" width="13.83203125" style="1" bestFit="1" customWidth="1"/>
    <col min="5" max="16384" width="10.58203125" style="1"/>
  </cols>
  <sheetData>
    <row r="4" spans="2:8" ht="13.5" thickBot="1" x14ac:dyDescent="0.35"/>
    <row r="5" spans="2:8" ht="16.5" customHeight="1" x14ac:dyDescent="0.3">
      <c r="B5" s="246" t="s">
        <v>125</v>
      </c>
      <c r="C5" s="247"/>
      <c r="D5" s="247"/>
      <c r="E5" s="247"/>
      <c r="F5" s="248"/>
    </row>
    <row r="6" spans="2:8" x14ac:dyDescent="0.3">
      <c r="B6" s="2"/>
      <c r="F6" s="3"/>
    </row>
    <row r="7" spans="2:8" x14ac:dyDescent="0.3">
      <c r="B7" s="2"/>
      <c r="C7" s="1" t="s">
        <v>108</v>
      </c>
      <c r="F7" s="3"/>
      <c r="H7" s="1" t="s">
        <v>112</v>
      </c>
    </row>
    <row r="8" spans="2:8" x14ac:dyDescent="0.3">
      <c r="B8" s="2"/>
      <c r="C8" s="1" t="s">
        <v>102</v>
      </c>
      <c r="D8" s="4">
        <v>37545.61</v>
      </c>
      <c r="E8" s="1" t="s">
        <v>115</v>
      </c>
      <c r="F8" s="3"/>
      <c r="H8" s="1" t="s">
        <v>113</v>
      </c>
    </row>
    <row r="9" spans="2:8" x14ac:dyDescent="0.3">
      <c r="B9" s="2"/>
      <c r="C9" s="1" t="s">
        <v>103</v>
      </c>
      <c r="D9" s="4">
        <v>940.87</v>
      </c>
      <c r="E9" s="1" t="s">
        <v>115</v>
      </c>
      <c r="F9" s="3"/>
      <c r="H9" s="1" t="s">
        <v>114</v>
      </c>
    </row>
    <row r="10" spans="2:8" x14ac:dyDescent="0.3">
      <c r="B10" s="2"/>
      <c r="C10" s="1" t="s">
        <v>104</v>
      </c>
      <c r="D10" s="4">
        <v>1010.4</v>
      </c>
      <c r="E10" s="1" t="s">
        <v>115</v>
      </c>
      <c r="F10" s="3"/>
    </row>
    <row r="11" spans="2:8" x14ac:dyDescent="0.3">
      <c r="B11" s="2"/>
      <c r="C11" s="1" t="s">
        <v>118</v>
      </c>
      <c r="D11" s="1" t="s">
        <v>122</v>
      </c>
      <c r="F11" s="3"/>
    </row>
    <row r="12" spans="2:8" x14ac:dyDescent="0.3">
      <c r="B12" s="2"/>
      <c r="C12" s="1" t="s">
        <v>120</v>
      </c>
      <c r="D12" s="1">
        <v>1</v>
      </c>
      <c r="F12" s="3"/>
    </row>
    <row r="13" spans="2:8" x14ac:dyDescent="0.3">
      <c r="B13" s="2"/>
      <c r="F13" s="3"/>
    </row>
    <row r="14" spans="2:8" ht="13.5" thickBot="1" x14ac:dyDescent="0.35">
      <c r="B14" s="5"/>
      <c r="C14" s="6"/>
      <c r="D14" s="6"/>
      <c r="E14" s="6"/>
      <c r="F14" s="7"/>
    </row>
    <row r="17" spans="2:3" x14ac:dyDescent="0.3">
      <c r="B17" s="239" t="s">
        <v>106</v>
      </c>
      <c r="C17" s="240">
        <v>0.04</v>
      </c>
    </row>
    <row r="24" spans="2:3" x14ac:dyDescent="0.3">
      <c r="B24" s="211" t="s">
        <v>116</v>
      </c>
    </row>
  </sheetData>
  <mergeCells count="1">
    <mergeCell ref="B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fitToPage="1"/>
  </sheetPr>
  <dimension ref="A1:AB1002"/>
  <sheetViews>
    <sheetView zoomScaleNormal="100" workbookViewId="0">
      <selection activeCell="C41" sqref="C41"/>
    </sheetView>
  </sheetViews>
  <sheetFormatPr baseColWidth="10" defaultColWidth="11.08203125" defaultRowHeight="15" customHeight="1" x14ac:dyDescent="0.3"/>
  <cols>
    <col min="1" max="2" width="4" style="1" customWidth="1"/>
    <col min="3" max="3" width="23.5" style="1" customWidth="1"/>
    <col min="4" max="4" width="27.08203125" style="1" bestFit="1" customWidth="1"/>
    <col min="5" max="5" width="12.08203125" style="1" customWidth="1"/>
    <col min="6" max="6" width="8.33203125" style="1" customWidth="1"/>
    <col min="7" max="8" width="11.75" style="1" bestFit="1" customWidth="1"/>
    <col min="9" max="9" width="10.08203125" style="1" customWidth="1"/>
    <col min="10" max="10" width="22.25" style="1" bestFit="1" customWidth="1"/>
    <col min="11" max="11" width="13.58203125" style="1" customWidth="1"/>
    <col min="12" max="12" width="4.33203125" style="1" customWidth="1"/>
    <col min="13" max="13" width="13.58203125" style="1" customWidth="1"/>
    <col min="14" max="28" width="10.5" style="1" customWidth="1"/>
    <col min="29" max="16384" width="11.08203125" style="1"/>
  </cols>
  <sheetData>
    <row r="1" spans="1:28" ht="15.75" customHeight="1" thickBot="1" x14ac:dyDescent="0.35">
      <c r="A1" s="8"/>
      <c r="B1" s="9"/>
      <c r="C1" s="72" t="s">
        <v>121</v>
      </c>
      <c r="D1" s="9"/>
      <c r="E1" s="9"/>
      <c r="F1" s="9"/>
      <c r="G1" s="9"/>
      <c r="H1" s="9"/>
      <c r="I1" s="9"/>
      <c r="J1" s="9"/>
      <c r="K1" s="9"/>
      <c r="L1" s="9"/>
      <c r="M1" s="10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5.75" customHeight="1" thickBot="1" x14ac:dyDescent="0.35">
      <c r="A2" s="12"/>
      <c r="B2" s="238"/>
      <c r="C2" s="241"/>
      <c r="D2" s="242"/>
      <c r="E2" s="242"/>
      <c r="F2" s="242"/>
      <c r="G2" s="242"/>
      <c r="H2" s="242"/>
      <c r="I2" s="242"/>
      <c r="J2" s="242"/>
      <c r="K2" s="242"/>
      <c r="L2" s="243"/>
      <c r="M2" s="10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</row>
    <row r="3" spans="1:28" ht="15.75" customHeight="1" thickBot="1" x14ac:dyDescent="0.35">
      <c r="A3" s="12"/>
      <c r="B3" s="13"/>
      <c r="C3" s="14" t="s">
        <v>3</v>
      </c>
      <c r="D3" s="14"/>
      <c r="E3" s="14"/>
      <c r="F3" s="14"/>
      <c r="G3" s="14"/>
      <c r="H3" s="14"/>
      <c r="I3" s="14"/>
      <c r="J3" s="14"/>
      <c r="K3" s="14"/>
      <c r="L3" s="15"/>
      <c r="M3" s="16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</row>
    <row r="4" spans="1:28" ht="15.75" customHeight="1" thickBot="1" x14ac:dyDescent="0.35">
      <c r="A4" s="12"/>
      <c r="B4" s="17"/>
      <c r="C4" s="249" t="s">
        <v>6</v>
      </c>
      <c r="D4" s="250"/>
      <c r="E4" s="250"/>
      <c r="F4" s="250"/>
      <c r="G4" s="250"/>
      <c r="H4" s="250"/>
      <c r="I4" s="250"/>
      <c r="J4" s="250"/>
      <c r="K4" s="251"/>
      <c r="L4" s="20"/>
      <c r="M4" s="16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</row>
    <row r="5" spans="1:28" ht="15.75" customHeight="1" thickBot="1" x14ac:dyDescent="0.35">
      <c r="A5" s="12"/>
      <c r="B5" s="17"/>
      <c r="C5" s="264" t="s">
        <v>8</v>
      </c>
      <c r="D5" s="250"/>
      <c r="E5" s="250"/>
      <c r="F5" s="250"/>
      <c r="G5" s="250"/>
      <c r="H5" s="250"/>
      <c r="I5" s="250"/>
      <c r="J5" s="250"/>
      <c r="K5" s="251"/>
      <c r="L5" s="20"/>
      <c r="M5" s="16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</row>
    <row r="6" spans="1:28" ht="15.75" customHeight="1" thickBot="1" x14ac:dyDescent="0.35">
      <c r="A6" s="12"/>
      <c r="B6" s="17"/>
      <c r="C6" s="21"/>
      <c r="D6" s="21"/>
      <c r="E6" s="21"/>
      <c r="F6" s="21"/>
      <c r="G6" s="21"/>
      <c r="H6" s="21"/>
      <c r="I6" s="21"/>
      <c r="J6" s="21"/>
      <c r="K6" s="21"/>
      <c r="L6" s="20"/>
      <c r="M6" s="16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15.75" customHeight="1" thickBot="1" x14ac:dyDescent="0.35">
      <c r="A7" s="12"/>
      <c r="B7" s="17"/>
      <c r="C7" s="22" t="s">
        <v>7</v>
      </c>
      <c r="D7" s="78" t="s">
        <v>124</v>
      </c>
      <c r="E7" s="19"/>
      <c r="F7" s="21"/>
      <c r="G7" s="21"/>
      <c r="H7" s="21"/>
      <c r="I7" s="21"/>
      <c r="J7" s="21"/>
      <c r="K7" s="21"/>
      <c r="L7" s="20"/>
      <c r="M7" s="16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</row>
    <row r="8" spans="1:28" ht="15.75" customHeight="1" thickBot="1" x14ac:dyDescent="0.35">
      <c r="A8" s="12"/>
      <c r="B8" s="17"/>
      <c r="C8" s="22" t="s">
        <v>9</v>
      </c>
      <c r="D8" s="265" t="s">
        <v>117</v>
      </c>
      <c r="E8" s="266"/>
      <c r="F8" s="266"/>
      <c r="G8" s="266"/>
      <c r="H8" s="266"/>
      <c r="I8" s="266"/>
      <c r="J8" s="266"/>
      <c r="K8" s="21"/>
      <c r="L8" s="20"/>
      <c r="M8" s="16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</row>
    <row r="9" spans="1:28" ht="15.75" customHeight="1" thickBot="1" x14ac:dyDescent="0.35">
      <c r="A9" s="12"/>
      <c r="B9" s="17"/>
      <c r="C9" s="22" t="s">
        <v>86</v>
      </c>
      <c r="D9" s="261" t="s">
        <v>123</v>
      </c>
      <c r="E9" s="251"/>
      <c r="F9" s="21"/>
      <c r="G9" s="21"/>
      <c r="H9" s="21"/>
      <c r="I9" s="21"/>
      <c r="J9" s="21"/>
      <c r="K9" s="21"/>
      <c r="L9" s="20"/>
      <c r="M9" s="16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</row>
    <row r="10" spans="1:28" ht="15.75" customHeight="1" thickBot="1" x14ac:dyDescent="0.35">
      <c r="A10" s="12"/>
      <c r="B10" s="17"/>
      <c r="C10" s="22"/>
      <c r="D10" s="261"/>
      <c r="E10" s="251"/>
      <c r="F10" s="21"/>
      <c r="G10" s="21"/>
      <c r="H10" s="21"/>
      <c r="I10" s="21"/>
      <c r="J10" s="21"/>
      <c r="K10" s="21"/>
      <c r="L10" s="20"/>
      <c r="M10" s="16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</row>
    <row r="11" spans="1:28" ht="15.75" customHeight="1" thickBot="1" x14ac:dyDescent="0.35">
      <c r="A11" s="12"/>
      <c r="B11" s="17"/>
      <c r="C11" s="23"/>
      <c r="D11" s="262"/>
      <c r="E11" s="263"/>
      <c r="F11" s="24"/>
      <c r="G11" s="24"/>
      <c r="H11" s="24"/>
      <c r="I11" s="24"/>
      <c r="J11" s="24"/>
      <c r="K11" s="24"/>
      <c r="L11" s="20"/>
      <c r="M11" s="25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</row>
    <row r="12" spans="1:28" ht="15.75" customHeight="1" thickBot="1" x14ac:dyDescent="0.35">
      <c r="A12" s="12"/>
      <c r="B12" s="26"/>
      <c r="C12" s="27"/>
      <c r="D12" s="27"/>
      <c r="E12" s="28"/>
      <c r="F12" s="28"/>
      <c r="G12" s="28"/>
      <c r="H12" s="28"/>
      <c r="I12" s="28"/>
      <c r="J12" s="28"/>
      <c r="K12" s="28"/>
      <c r="L12" s="29"/>
      <c r="M12" s="25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</row>
    <row r="13" spans="1:28" ht="52.5" thickBot="1" x14ac:dyDescent="0.35">
      <c r="A13" s="30"/>
      <c r="B13" s="31"/>
      <c r="C13" s="212" t="s">
        <v>20</v>
      </c>
      <c r="D13" s="213" t="s">
        <v>21</v>
      </c>
      <c r="E13" s="213" t="s">
        <v>22</v>
      </c>
      <c r="F13" s="213" t="s">
        <v>23</v>
      </c>
      <c r="G13" s="214" t="s">
        <v>109</v>
      </c>
      <c r="H13" s="214" t="s">
        <v>107</v>
      </c>
      <c r="I13" s="214" t="s">
        <v>119</v>
      </c>
      <c r="J13" s="214" t="s">
        <v>104</v>
      </c>
      <c r="K13" s="215" t="s">
        <v>24</v>
      </c>
      <c r="L13" s="32"/>
      <c r="M13" s="33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</row>
    <row r="14" spans="1:28" ht="15.75" customHeight="1" thickBot="1" x14ac:dyDescent="0.35">
      <c r="A14" s="12"/>
      <c r="B14" s="26"/>
      <c r="C14" s="35" t="s">
        <v>25</v>
      </c>
      <c r="D14" s="36" t="s">
        <v>26</v>
      </c>
      <c r="E14" s="36" t="s">
        <v>94</v>
      </c>
      <c r="F14" s="36">
        <v>1</v>
      </c>
      <c r="G14" s="37">
        <v>7439.9226248047016</v>
      </c>
      <c r="H14" s="37">
        <f>+F14*G14</f>
        <v>7439.9226248047016</v>
      </c>
      <c r="I14" s="36" t="s">
        <v>103</v>
      </c>
      <c r="J14" s="36">
        <f>_xlfn.XLOOKUP(I14,INDICADORES!C$8:C$12,INDICADORES!D$8:D$12,"Escoja un Tipo de Moneda",0,1)</f>
        <v>940.87</v>
      </c>
      <c r="K14" s="38">
        <f>+H14*J14</f>
        <v>7000000</v>
      </c>
      <c r="L14" s="29"/>
      <c r="M14" s="33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</row>
    <row r="15" spans="1:28" ht="15.75" customHeight="1" thickBot="1" x14ac:dyDescent="0.35">
      <c r="A15" s="12"/>
      <c r="B15" s="26"/>
      <c r="C15" s="39" t="s">
        <v>25</v>
      </c>
      <c r="D15" s="40" t="s">
        <v>111</v>
      </c>
      <c r="E15" s="41" t="s">
        <v>95</v>
      </c>
      <c r="F15" s="40">
        <v>2</v>
      </c>
      <c r="G15" s="42">
        <v>3401.1074856250066</v>
      </c>
      <c r="H15" s="42">
        <f t="shared" ref="H15:H25" si="0">+F15*G15</f>
        <v>6802.2149712500131</v>
      </c>
      <c r="I15" s="41" t="s">
        <v>103</v>
      </c>
      <c r="J15" s="41">
        <f>_xlfn.XLOOKUP(I15,INDICADORES!C$8:C$12,INDICADORES!D$8:D$12,"Escoja un Tipo de Moneda",0,1)</f>
        <v>940.87</v>
      </c>
      <c r="K15" s="38">
        <f t="shared" ref="K15:K25" si="1">+H15*J15</f>
        <v>6400000</v>
      </c>
      <c r="L15" s="29"/>
      <c r="M15" s="33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</row>
    <row r="16" spans="1:28" ht="15.75" customHeight="1" thickBot="1" x14ac:dyDescent="0.35">
      <c r="A16" s="12"/>
      <c r="B16" s="26"/>
      <c r="C16" s="43" t="s">
        <v>25</v>
      </c>
      <c r="D16" s="41" t="s">
        <v>27</v>
      </c>
      <c r="E16" s="41" t="s">
        <v>96</v>
      </c>
      <c r="F16" s="40">
        <v>1</v>
      </c>
      <c r="G16" s="42">
        <v>6377.0765355468875</v>
      </c>
      <c r="H16" s="42">
        <f t="shared" si="0"/>
        <v>6377.0765355468875</v>
      </c>
      <c r="I16" s="41" t="s">
        <v>103</v>
      </c>
      <c r="J16" s="41">
        <f>_xlfn.XLOOKUP(I16,INDICADORES!C$8:C$12,INDICADORES!D$8:D$12,"Escoja un Tipo de Moneda",0,1)</f>
        <v>940.87</v>
      </c>
      <c r="K16" s="38">
        <f t="shared" si="1"/>
        <v>6000000</v>
      </c>
      <c r="L16" s="29"/>
      <c r="M16" s="33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</row>
    <row r="17" spans="1:28" ht="15.75" customHeight="1" thickBot="1" x14ac:dyDescent="0.35">
      <c r="A17" s="12"/>
      <c r="B17" s="26"/>
      <c r="C17" s="43" t="s">
        <v>25</v>
      </c>
      <c r="D17" s="41" t="s">
        <v>29</v>
      </c>
      <c r="E17" s="41" t="s">
        <v>97</v>
      </c>
      <c r="F17" s="40">
        <v>1</v>
      </c>
      <c r="G17" s="42">
        <v>9897.0704671417261</v>
      </c>
      <c r="H17" s="42">
        <f t="shared" si="0"/>
        <v>9897.0704671417261</v>
      </c>
      <c r="I17" s="41" t="s">
        <v>104</v>
      </c>
      <c r="J17" s="41">
        <f>_xlfn.XLOOKUP(I17,INDICADORES!C$8:C$12,INDICADORES!D$8:D$12,"Escoja un Tipo de Moneda",0,1)</f>
        <v>1010.4</v>
      </c>
      <c r="K17" s="38">
        <f t="shared" si="1"/>
        <v>10000000</v>
      </c>
      <c r="L17" s="29"/>
      <c r="M17" s="33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</row>
    <row r="18" spans="1:28" ht="15.75" customHeight="1" thickBot="1" x14ac:dyDescent="0.35">
      <c r="A18" s="12"/>
      <c r="B18" s="26"/>
      <c r="C18" s="43" t="s">
        <v>25</v>
      </c>
      <c r="D18" s="41" t="s">
        <v>30</v>
      </c>
      <c r="E18" s="41" t="s">
        <v>94</v>
      </c>
      <c r="F18" s="40">
        <v>1</v>
      </c>
      <c r="G18" s="42">
        <v>1062.8460892578146</v>
      </c>
      <c r="H18" s="42">
        <f t="shared" si="0"/>
        <v>1062.8460892578146</v>
      </c>
      <c r="I18" s="41" t="s">
        <v>103</v>
      </c>
      <c r="J18" s="41">
        <f>_xlfn.XLOOKUP(I18,INDICADORES!C$8:C$12,INDICADORES!D$8:D$12,"Escoja un Tipo de Moneda",0,1)</f>
        <v>940.87</v>
      </c>
      <c r="K18" s="38">
        <f t="shared" si="1"/>
        <v>1000000</v>
      </c>
      <c r="L18" s="44"/>
      <c r="M18" s="16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</row>
    <row r="19" spans="1:28" ht="15.75" customHeight="1" thickBot="1" x14ac:dyDescent="0.35">
      <c r="A19" s="12"/>
      <c r="B19" s="26"/>
      <c r="C19" s="43" t="s">
        <v>25</v>
      </c>
      <c r="D19" s="41" t="s">
        <v>98</v>
      </c>
      <c r="E19" s="41" t="s">
        <v>95</v>
      </c>
      <c r="F19" s="40">
        <v>1</v>
      </c>
      <c r="G19" s="42">
        <v>1062.8460892578146</v>
      </c>
      <c r="H19" s="42">
        <f t="shared" si="0"/>
        <v>1062.8460892578146</v>
      </c>
      <c r="I19" s="41" t="s">
        <v>103</v>
      </c>
      <c r="J19" s="41">
        <f>_xlfn.XLOOKUP(I19,INDICADORES!C$8:C$12,INDICADORES!D$8:D$12,"Escoja un Tipo de Moneda",0,1)</f>
        <v>940.87</v>
      </c>
      <c r="K19" s="38">
        <f t="shared" si="1"/>
        <v>1000000</v>
      </c>
      <c r="L19" s="44"/>
      <c r="M19" s="16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</row>
    <row r="20" spans="1:28" ht="15.75" customHeight="1" thickBot="1" x14ac:dyDescent="0.35">
      <c r="A20" s="12"/>
      <c r="B20" s="26"/>
      <c r="C20" s="45" t="s">
        <v>25</v>
      </c>
      <c r="D20" s="46" t="s">
        <v>99</v>
      </c>
      <c r="E20" s="46" t="s">
        <v>94</v>
      </c>
      <c r="F20" s="47">
        <v>1</v>
      </c>
      <c r="G20" s="48">
        <v>1500000</v>
      </c>
      <c r="H20" s="48">
        <f>+F20*G20</f>
        <v>1500000</v>
      </c>
      <c r="I20" s="46" t="s">
        <v>120</v>
      </c>
      <c r="J20" s="46">
        <f>_xlfn.XLOOKUP(I20,INDICADORES!C$8:C$12,INDICADORES!D$8:D$12,"Escoja un Tipo de Moneda",0,1)</f>
        <v>1</v>
      </c>
      <c r="K20" s="38">
        <f t="shared" si="1"/>
        <v>1500000</v>
      </c>
      <c r="L20" s="44"/>
      <c r="M20" s="16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</row>
    <row r="21" spans="1:28" ht="26.5" thickBot="1" x14ac:dyDescent="0.35">
      <c r="A21" s="12"/>
      <c r="B21" s="26"/>
      <c r="C21" s="49" t="s">
        <v>31</v>
      </c>
      <c r="D21" s="50" t="s">
        <v>100</v>
      </c>
      <c r="E21" s="51" t="s">
        <v>95</v>
      </c>
      <c r="F21" s="51">
        <v>1</v>
      </c>
      <c r="G21" s="51">
        <v>1062.8460892578146</v>
      </c>
      <c r="H21" s="51">
        <f t="shared" si="0"/>
        <v>1062.8460892578146</v>
      </c>
      <c r="I21" s="51" t="s">
        <v>103</v>
      </c>
      <c r="J21" s="51">
        <f>_xlfn.XLOOKUP(I21,INDICADORES!C$8:C$12,INDICADORES!D$8:D$12,"Escoja un Tipo de Moneda",0,1)</f>
        <v>940.87</v>
      </c>
      <c r="K21" s="38">
        <f t="shared" si="1"/>
        <v>1000000</v>
      </c>
      <c r="L21" s="44"/>
      <c r="M21" s="52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</row>
    <row r="22" spans="1:28" ht="15.75" customHeight="1" thickBot="1" x14ac:dyDescent="0.35">
      <c r="A22" s="12"/>
      <c r="B22" s="26"/>
      <c r="C22" s="53" t="s">
        <v>31</v>
      </c>
      <c r="D22" s="54" t="s">
        <v>101</v>
      </c>
      <c r="E22" s="54" t="s">
        <v>96</v>
      </c>
      <c r="F22" s="54">
        <v>2</v>
      </c>
      <c r="G22" s="54">
        <v>531.42304462890729</v>
      </c>
      <c r="H22" s="54">
        <f t="shared" si="0"/>
        <v>1062.8460892578146</v>
      </c>
      <c r="I22" s="54" t="s">
        <v>103</v>
      </c>
      <c r="J22" s="54">
        <f>_xlfn.XLOOKUP(I22,INDICADORES!C$8:C$12,INDICADORES!D$8:D$12,"Escoja un Tipo de Moneda",0,1)</f>
        <v>940.87</v>
      </c>
      <c r="K22" s="38">
        <f t="shared" si="1"/>
        <v>1000000</v>
      </c>
      <c r="L22" s="44"/>
      <c r="M22" s="52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</row>
    <row r="23" spans="1:28" ht="15.75" customHeight="1" thickBot="1" x14ac:dyDescent="0.35">
      <c r="A23" s="12"/>
      <c r="B23" s="26"/>
      <c r="C23" s="43" t="s">
        <v>33</v>
      </c>
      <c r="D23" s="41" t="s">
        <v>34</v>
      </c>
      <c r="E23" s="41" t="s">
        <v>97</v>
      </c>
      <c r="F23" s="40">
        <v>1</v>
      </c>
      <c r="G23" s="40">
        <v>3188.5382677734437</v>
      </c>
      <c r="H23" s="40">
        <f t="shared" si="0"/>
        <v>3188.5382677734437</v>
      </c>
      <c r="I23" s="41" t="s">
        <v>103</v>
      </c>
      <c r="J23" s="41">
        <f>_xlfn.XLOOKUP(I23,INDICADORES!C$8:C$12,INDICADORES!D$8:D$12,"Escoja un Tipo de Moneda",0,1)</f>
        <v>940.87</v>
      </c>
      <c r="K23" s="38">
        <f t="shared" si="1"/>
        <v>3000000</v>
      </c>
      <c r="L23" s="44"/>
      <c r="M23" s="55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</row>
    <row r="24" spans="1:28" ht="15.75" customHeight="1" thickBot="1" x14ac:dyDescent="0.35">
      <c r="A24" s="12"/>
      <c r="B24" s="26"/>
      <c r="C24" s="45" t="s">
        <v>33</v>
      </c>
      <c r="D24" s="46" t="s">
        <v>35</v>
      </c>
      <c r="E24" s="46" t="s">
        <v>94</v>
      </c>
      <c r="F24" s="40">
        <v>1</v>
      </c>
      <c r="G24" s="47">
        <v>3188.5382677734437</v>
      </c>
      <c r="H24" s="47">
        <f t="shared" si="0"/>
        <v>3188.5382677734437</v>
      </c>
      <c r="I24" s="46" t="s">
        <v>103</v>
      </c>
      <c r="J24" s="46">
        <f>_xlfn.XLOOKUP(I24,INDICADORES!C$8:C$12,INDICADORES!D$8:D$12,"Escoja un Tipo de Moneda",0,1)</f>
        <v>940.87</v>
      </c>
      <c r="K24" s="38">
        <f t="shared" si="1"/>
        <v>3000000</v>
      </c>
      <c r="L24" s="44"/>
      <c r="M24" s="56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</row>
    <row r="25" spans="1:28" ht="15.75" customHeight="1" thickBot="1" x14ac:dyDescent="0.35">
      <c r="A25" s="12"/>
      <c r="B25" s="26"/>
      <c r="C25" s="53" t="s">
        <v>33</v>
      </c>
      <c r="D25" s="54" t="s">
        <v>37</v>
      </c>
      <c r="E25" s="54" t="s">
        <v>94</v>
      </c>
      <c r="F25" s="54">
        <v>1</v>
      </c>
      <c r="G25" s="54">
        <v>3188.5382677734437</v>
      </c>
      <c r="H25" s="54">
        <f t="shared" si="0"/>
        <v>3188.5382677734437</v>
      </c>
      <c r="I25" s="54" t="s">
        <v>103</v>
      </c>
      <c r="J25" s="54">
        <f>_xlfn.XLOOKUP(I25,INDICADORES!C$8:C$12,INDICADORES!D$8:D$12,"Escoja un Tipo de Moneda",0,1)</f>
        <v>940.87</v>
      </c>
      <c r="K25" s="38">
        <f t="shared" si="1"/>
        <v>3000000</v>
      </c>
      <c r="L25" s="44"/>
      <c r="M25" s="56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</row>
    <row r="26" spans="1:28" ht="15.75" customHeight="1" thickBot="1" x14ac:dyDescent="0.35">
      <c r="A26" s="12"/>
      <c r="B26" s="26"/>
      <c r="C26" s="57"/>
      <c r="D26" s="57"/>
      <c r="E26" s="57"/>
      <c r="F26" s="57"/>
      <c r="G26" s="57"/>
      <c r="H26" s="57"/>
      <c r="I26" s="57"/>
      <c r="J26" s="57"/>
      <c r="K26" s="58"/>
      <c r="L26" s="44"/>
      <c r="M26" s="55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</row>
    <row r="27" spans="1:28" ht="15.75" customHeight="1" thickBot="1" x14ac:dyDescent="0.35">
      <c r="A27" s="12"/>
      <c r="B27" s="26"/>
      <c r="C27" s="252" t="s">
        <v>38</v>
      </c>
      <c r="D27" s="253"/>
      <c r="E27" s="253"/>
      <c r="F27" s="253"/>
      <c r="G27" s="254"/>
      <c r="H27" s="254"/>
      <c r="I27" s="254"/>
      <c r="J27" s="254"/>
      <c r="K27" s="59">
        <f>SUM(K14:K25)</f>
        <v>43900000</v>
      </c>
      <c r="L27" s="44"/>
      <c r="M27" s="55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</row>
    <row r="28" spans="1:28" ht="15.75" customHeight="1" thickBot="1" x14ac:dyDescent="0.35">
      <c r="A28" s="12"/>
      <c r="B28" s="26"/>
      <c r="C28" s="255" t="s">
        <v>32</v>
      </c>
      <c r="D28" s="256"/>
      <c r="E28" s="256"/>
      <c r="F28" s="256"/>
      <c r="G28" s="257"/>
      <c r="H28" s="257"/>
      <c r="I28" s="257"/>
      <c r="J28" s="257"/>
      <c r="K28" s="60">
        <f>K27*19%</f>
        <v>8341000</v>
      </c>
      <c r="L28" s="44"/>
      <c r="M28" s="55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</row>
    <row r="29" spans="1:28" ht="15.75" customHeight="1" thickBot="1" x14ac:dyDescent="0.35">
      <c r="A29" s="12"/>
      <c r="B29" s="26"/>
      <c r="C29" s="255" t="s">
        <v>90</v>
      </c>
      <c r="D29" s="256"/>
      <c r="E29" s="256"/>
      <c r="F29" s="256"/>
      <c r="G29" s="257"/>
      <c r="H29" s="257"/>
      <c r="I29" s="257"/>
      <c r="J29" s="257"/>
      <c r="K29" s="60">
        <f>SUM(K14:K20)</f>
        <v>32900000</v>
      </c>
      <c r="L29" s="44"/>
      <c r="M29" s="55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</row>
    <row r="30" spans="1:28" ht="15.75" customHeight="1" thickBot="1" x14ac:dyDescent="0.35">
      <c r="A30" s="12"/>
      <c r="B30" s="26"/>
      <c r="C30" s="255" t="s">
        <v>91</v>
      </c>
      <c r="D30" s="256"/>
      <c r="E30" s="256"/>
      <c r="F30" s="256"/>
      <c r="G30" s="257"/>
      <c r="H30" s="257"/>
      <c r="I30" s="257"/>
      <c r="J30" s="257"/>
      <c r="K30" s="60">
        <f>(K21+K22)</f>
        <v>2000000</v>
      </c>
      <c r="L30" s="44"/>
      <c r="M30" s="55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</row>
    <row r="31" spans="1:28" ht="15.75" customHeight="1" thickBot="1" x14ac:dyDescent="0.35">
      <c r="A31" s="12"/>
      <c r="B31" s="26"/>
      <c r="C31" s="255" t="s">
        <v>92</v>
      </c>
      <c r="D31" s="256"/>
      <c r="E31" s="256"/>
      <c r="F31" s="256"/>
      <c r="G31" s="257"/>
      <c r="H31" s="257"/>
      <c r="I31" s="257"/>
      <c r="J31" s="257"/>
      <c r="K31" s="61">
        <f>SUM(K23:K25)</f>
        <v>9000000</v>
      </c>
      <c r="L31" s="44"/>
      <c r="M31" s="55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</row>
    <row r="32" spans="1:28" ht="15.75" customHeight="1" thickBot="1" x14ac:dyDescent="0.35">
      <c r="A32" s="12"/>
      <c r="B32" s="62"/>
      <c r="C32" s="258" t="s">
        <v>28</v>
      </c>
      <c r="D32" s="259"/>
      <c r="E32" s="259"/>
      <c r="F32" s="259"/>
      <c r="G32" s="260"/>
      <c r="H32" s="260"/>
      <c r="I32" s="260"/>
      <c r="J32" s="260"/>
      <c r="K32" s="63">
        <f>K27+K28</f>
        <v>52241000</v>
      </c>
      <c r="L32" s="44"/>
      <c r="M32" s="56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</row>
    <row r="33" spans="1:28" ht="15.75" customHeight="1" thickBot="1" x14ac:dyDescent="0.35">
      <c r="A33" s="12"/>
      <c r="B33" s="17"/>
      <c r="C33" s="64"/>
      <c r="D33" s="64"/>
      <c r="E33" s="64"/>
      <c r="F33" s="64"/>
      <c r="G33" s="64"/>
      <c r="H33" s="64"/>
      <c r="I33" s="64"/>
      <c r="J33" s="64"/>
      <c r="K33" s="64"/>
      <c r="L33" s="20"/>
      <c r="M33" s="16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</row>
    <row r="34" spans="1:28" ht="15.75" customHeight="1" thickBot="1" x14ac:dyDescent="0.35">
      <c r="A34" s="65"/>
      <c r="B34" s="66"/>
      <c r="C34" s="67"/>
      <c r="D34" s="67"/>
      <c r="E34" s="67"/>
      <c r="F34" s="67"/>
      <c r="G34" s="67"/>
      <c r="H34" s="67"/>
      <c r="I34" s="67"/>
      <c r="J34" s="67"/>
      <c r="K34" s="67"/>
      <c r="L34" s="68"/>
      <c r="M34" s="16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</row>
    <row r="35" spans="1:28" ht="15.75" customHeight="1" thickBot="1" x14ac:dyDescent="0.35">
      <c r="A35" s="69"/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</row>
    <row r="36" spans="1:28" ht="15.75" customHeight="1" x14ac:dyDescent="0.3">
      <c r="A36" s="11"/>
      <c r="B36" s="11"/>
      <c r="C36" s="72" t="s">
        <v>121</v>
      </c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</row>
    <row r="37" spans="1:28" ht="15.75" customHeight="1" x14ac:dyDescent="0.3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</row>
    <row r="38" spans="1:28" ht="15.75" customHeight="1" x14ac:dyDescent="0.3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</row>
    <row r="39" spans="1:28" ht="15.75" customHeight="1" x14ac:dyDescent="0.3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</row>
    <row r="40" spans="1:28" ht="15.75" customHeight="1" x14ac:dyDescent="0.3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</row>
    <row r="41" spans="1:28" ht="15.75" customHeight="1" x14ac:dyDescent="0.3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</row>
    <row r="42" spans="1:28" ht="15.75" customHeight="1" x14ac:dyDescent="0.3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</row>
    <row r="43" spans="1:28" ht="15.75" customHeight="1" x14ac:dyDescent="0.3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</row>
    <row r="44" spans="1:28" ht="15.75" customHeight="1" x14ac:dyDescent="0.3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</row>
    <row r="45" spans="1:28" ht="15.75" customHeight="1" x14ac:dyDescent="0.3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</row>
    <row r="46" spans="1:28" ht="15.75" customHeight="1" x14ac:dyDescent="0.3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</row>
    <row r="47" spans="1:28" ht="15.75" customHeight="1" x14ac:dyDescent="0.3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</row>
    <row r="48" spans="1:28" ht="15.75" customHeight="1" x14ac:dyDescent="0.3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</row>
    <row r="49" spans="1:28" ht="15.75" customHeight="1" x14ac:dyDescent="0.3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</row>
    <row r="50" spans="1:28" ht="15.75" customHeight="1" x14ac:dyDescent="0.3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</row>
    <row r="51" spans="1:28" ht="15.75" customHeight="1" x14ac:dyDescent="0.3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</row>
    <row r="52" spans="1:28" ht="15.75" customHeight="1" x14ac:dyDescent="0.3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</row>
    <row r="53" spans="1:28" ht="15.75" customHeight="1" x14ac:dyDescent="0.3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</row>
    <row r="54" spans="1:28" ht="15.75" customHeight="1" x14ac:dyDescent="0.3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</row>
    <row r="55" spans="1:28" ht="15.75" customHeight="1" x14ac:dyDescent="0.3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</row>
    <row r="56" spans="1:28" ht="15.75" customHeight="1" x14ac:dyDescent="0.3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</row>
    <row r="57" spans="1:28" ht="15.75" customHeight="1" x14ac:dyDescent="0.3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</row>
    <row r="58" spans="1:28" ht="15.75" customHeight="1" x14ac:dyDescent="0.3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</row>
    <row r="59" spans="1:28" ht="15.75" customHeight="1" x14ac:dyDescent="0.3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</row>
    <row r="60" spans="1:28" ht="15.75" customHeight="1" x14ac:dyDescent="0.3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</row>
    <row r="61" spans="1:28" ht="15.75" customHeight="1" x14ac:dyDescent="0.3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</row>
    <row r="62" spans="1:28" ht="15.75" customHeight="1" x14ac:dyDescent="0.3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</row>
    <row r="63" spans="1:28" ht="15.75" customHeight="1" x14ac:dyDescent="0.3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</row>
    <row r="64" spans="1:28" ht="15.75" customHeight="1" x14ac:dyDescent="0.3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</row>
    <row r="65" spans="1:28" ht="15.75" customHeight="1" x14ac:dyDescent="0.3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</row>
    <row r="66" spans="1:28" ht="15.75" customHeight="1" x14ac:dyDescent="0.3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</row>
    <row r="67" spans="1:28" ht="15.75" customHeight="1" x14ac:dyDescent="0.3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</row>
    <row r="68" spans="1:28" ht="15.75" customHeight="1" x14ac:dyDescent="0.3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</row>
    <row r="69" spans="1:28" ht="15.75" customHeight="1" x14ac:dyDescent="0.3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</row>
    <row r="70" spans="1:28" ht="15.75" customHeight="1" x14ac:dyDescent="0.3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</row>
    <row r="71" spans="1:28" ht="15.75" customHeight="1" x14ac:dyDescent="0.3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</row>
    <row r="72" spans="1:28" ht="15.75" customHeight="1" x14ac:dyDescent="0.3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</row>
    <row r="73" spans="1:28" ht="15.75" customHeight="1" x14ac:dyDescent="0.3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</row>
    <row r="74" spans="1:28" ht="15.75" customHeight="1" x14ac:dyDescent="0.3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</row>
    <row r="75" spans="1:28" ht="15.75" customHeight="1" x14ac:dyDescent="0.3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</row>
    <row r="76" spans="1:28" ht="15.75" customHeight="1" x14ac:dyDescent="0.3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</row>
    <row r="77" spans="1:28" ht="15.75" customHeight="1" x14ac:dyDescent="0.3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</row>
    <row r="78" spans="1:28" ht="15.75" customHeight="1" x14ac:dyDescent="0.3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</row>
    <row r="79" spans="1:28" ht="15.75" customHeight="1" x14ac:dyDescent="0.3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</row>
    <row r="80" spans="1:28" ht="15.75" customHeight="1" x14ac:dyDescent="0.3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</row>
    <row r="81" spans="1:28" ht="15.75" customHeight="1" x14ac:dyDescent="0.3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</row>
    <row r="82" spans="1:28" ht="15.75" customHeight="1" x14ac:dyDescent="0.3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</row>
    <row r="83" spans="1:28" ht="15.75" customHeight="1" x14ac:dyDescent="0.3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</row>
    <row r="84" spans="1:28" ht="15.75" customHeight="1" x14ac:dyDescent="0.3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</row>
    <row r="85" spans="1:28" ht="15.75" customHeight="1" x14ac:dyDescent="0.3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</row>
    <row r="86" spans="1:28" ht="15.75" customHeight="1" x14ac:dyDescent="0.3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</row>
    <row r="87" spans="1:28" ht="15.75" customHeight="1" x14ac:dyDescent="0.3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</row>
    <row r="88" spans="1:28" ht="15.75" customHeight="1" x14ac:dyDescent="0.3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</row>
    <row r="89" spans="1:28" ht="15.75" customHeight="1" x14ac:dyDescent="0.3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</row>
    <row r="90" spans="1:28" ht="15.75" customHeight="1" x14ac:dyDescent="0.3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</row>
    <row r="91" spans="1:28" ht="15.75" customHeight="1" x14ac:dyDescent="0.3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</row>
    <row r="92" spans="1:28" ht="15.75" customHeight="1" x14ac:dyDescent="0.3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</row>
    <row r="93" spans="1:28" ht="15.75" customHeight="1" x14ac:dyDescent="0.3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</row>
    <row r="94" spans="1:28" ht="15.75" customHeight="1" x14ac:dyDescent="0.3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</row>
    <row r="95" spans="1:28" ht="15.75" customHeight="1" x14ac:dyDescent="0.3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</row>
    <row r="96" spans="1:28" ht="15.75" customHeight="1" x14ac:dyDescent="0.3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</row>
    <row r="97" spans="1:28" ht="15.75" customHeight="1" x14ac:dyDescent="0.3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</row>
    <row r="98" spans="1:28" ht="15.75" customHeight="1" x14ac:dyDescent="0.3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</row>
    <row r="99" spans="1:28" ht="15.75" customHeight="1" x14ac:dyDescent="0.3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</row>
    <row r="100" spans="1:28" ht="15.75" customHeight="1" x14ac:dyDescent="0.3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</row>
    <row r="101" spans="1:28" ht="15.75" customHeight="1" x14ac:dyDescent="0.3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</row>
    <row r="102" spans="1:28" ht="15.75" customHeight="1" x14ac:dyDescent="0.3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</row>
    <row r="103" spans="1:28" ht="15.75" customHeight="1" x14ac:dyDescent="0.3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</row>
    <row r="104" spans="1:28" ht="15.75" customHeight="1" x14ac:dyDescent="0.3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</row>
    <row r="105" spans="1:28" ht="15.75" customHeight="1" x14ac:dyDescent="0.3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</row>
    <row r="106" spans="1:28" ht="15.75" customHeight="1" x14ac:dyDescent="0.3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</row>
    <row r="107" spans="1:28" ht="15.75" customHeight="1" x14ac:dyDescent="0.3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</row>
    <row r="108" spans="1:28" ht="15.75" customHeight="1" x14ac:dyDescent="0.3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</row>
    <row r="109" spans="1:28" ht="15.75" customHeight="1" x14ac:dyDescent="0.3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</row>
    <row r="110" spans="1:28" ht="15.75" customHeight="1" x14ac:dyDescent="0.3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</row>
    <row r="111" spans="1:28" ht="15.75" customHeight="1" x14ac:dyDescent="0.3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</row>
    <row r="112" spans="1:28" ht="15.75" customHeight="1" x14ac:dyDescent="0.3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</row>
    <row r="113" spans="1:28" ht="15.75" customHeight="1" x14ac:dyDescent="0.3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</row>
    <row r="114" spans="1:28" ht="15.75" customHeight="1" x14ac:dyDescent="0.3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</row>
    <row r="115" spans="1:28" ht="15.75" customHeight="1" x14ac:dyDescent="0.3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</row>
    <row r="116" spans="1:28" ht="15.75" customHeight="1" x14ac:dyDescent="0.3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</row>
    <row r="117" spans="1:28" ht="15.75" customHeight="1" x14ac:dyDescent="0.3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</row>
    <row r="118" spans="1:28" ht="15.75" customHeight="1" x14ac:dyDescent="0.3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</row>
    <row r="119" spans="1:28" ht="15.75" customHeight="1" x14ac:dyDescent="0.3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</row>
    <row r="120" spans="1:28" ht="15.75" customHeight="1" x14ac:dyDescent="0.3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</row>
    <row r="121" spans="1:28" ht="15.75" customHeight="1" x14ac:dyDescent="0.3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</row>
    <row r="122" spans="1:28" ht="15.75" customHeight="1" x14ac:dyDescent="0.3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</row>
    <row r="123" spans="1:28" ht="15.75" customHeight="1" x14ac:dyDescent="0.3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</row>
    <row r="124" spans="1:28" ht="15.75" customHeight="1" x14ac:dyDescent="0.3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</row>
    <row r="125" spans="1:28" ht="15.75" customHeight="1" x14ac:dyDescent="0.3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</row>
    <row r="126" spans="1:28" ht="15.75" customHeight="1" x14ac:dyDescent="0.3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</row>
    <row r="127" spans="1:28" ht="15.75" customHeight="1" x14ac:dyDescent="0.3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</row>
    <row r="128" spans="1:28" ht="15.75" customHeight="1" x14ac:dyDescent="0.3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</row>
    <row r="129" spans="1:28" ht="15.75" customHeight="1" x14ac:dyDescent="0.3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</row>
    <row r="130" spans="1:28" ht="15.75" customHeight="1" x14ac:dyDescent="0.3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</row>
    <row r="131" spans="1:28" ht="15.75" customHeight="1" x14ac:dyDescent="0.3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</row>
    <row r="132" spans="1:28" ht="15.75" customHeight="1" x14ac:dyDescent="0.3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</row>
    <row r="133" spans="1:28" ht="15.75" customHeight="1" x14ac:dyDescent="0.3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</row>
    <row r="134" spans="1:28" ht="15.75" customHeight="1" x14ac:dyDescent="0.3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</row>
    <row r="135" spans="1:28" ht="15.75" customHeight="1" x14ac:dyDescent="0.3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</row>
    <row r="136" spans="1:28" ht="15.75" customHeight="1" x14ac:dyDescent="0.3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</row>
    <row r="137" spans="1:28" ht="15.75" customHeight="1" x14ac:dyDescent="0.3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</row>
    <row r="138" spans="1:28" ht="15.75" customHeight="1" x14ac:dyDescent="0.3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</row>
    <row r="139" spans="1:28" ht="15.75" customHeight="1" x14ac:dyDescent="0.3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</row>
    <row r="140" spans="1:28" ht="15.75" customHeight="1" x14ac:dyDescent="0.3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</row>
    <row r="141" spans="1:28" ht="15.75" customHeight="1" x14ac:dyDescent="0.3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</row>
    <row r="142" spans="1:28" ht="15.75" customHeight="1" x14ac:dyDescent="0.3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</row>
    <row r="143" spans="1:28" ht="15.75" customHeight="1" x14ac:dyDescent="0.3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</row>
    <row r="144" spans="1:28" ht="15.75" customHeight="1" x14ac:dyDescent="0.3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</row>
    <row r="145" spans="1:28" ht="15.75" customHeight="1" x14ac:dyDescent="0.3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</row>
    <row r="146" spans="1:28" ht="15.75" customHeight="1" x14ac:dyDescent="0.3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</row>
    <row r="147" spans="1:28" ht="15.75" customHeight="1" x14ac:dyDescent="0.3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</row>
    <row r="148" spans="1:28" ht="15.75" customHeight="1" x14ac:dyDescent="0.3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</row>
    <row r="149" spans="1:28" ht="15.75" customHeight="1" x14ac:dyDescent="0.3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</row>
    <row r="150" spans="1:28" ht="15.75" customHeight="1" x14ac:dyDescent="0.3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</row>
    <row r="151" spans="1:28" ht="15.75" customHeight="1" x14ac:dyDescent="0.3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</row>
    <row r="152" spans="1:28" ht="15.75" customHeight="1" x14ac:dyDescent="0.3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</row>
    <row r="153" spans="1:28" ht="15.75" customHeight="1" x14ac:dyDescent="0.3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</row>
    <row r="154" spans="1:28" ht="15.75" customHeight="1" x14ac:dyDescent="0.3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</row>
    <row r="155" spans="1:28" ht="15.75" customHeight="1" x14ac:dyDescent="0.3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</row>
    <row r="156" spans="1:28" ht="15.75" customHeight="1" x14ac:dyDescent="0.3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</row>
    <row r="157" spans="1:28" ht="15.75" customHeight="1" x14ac:dyDescent="0.3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</row>
    <row r="158" spans="1:28" ht="15.75" customHeight="1" x14ac:dyDescent="0.3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</row>
    <row r="159" spans="1:28" ht="15.75" customHeight="1" x14ac:dyDescent="0.3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</row>
    <row r="160" spans="1:28" ht="15.75" customHeight="1" x14ac:dyDescent="0.3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</row>
    <row r="161" spans="1:28" ht="15.75" customHeight="1" x14ac:dyDescent="0.3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</row>
    <row r="162" spans="1:28" ht="15.75" customHeight="1" x14ac:dyDescent="0.3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</row>
    <row r="163" spans="1:28" ht="15.75" customHeight="1" x14ac:dyDescent="0.3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</row>
    <row r="164" spans="1:28" ht="15.75" customHeight="1" x14ac:dyDescent="0.3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</row>
    <row r="165" spans="1:28" ht="15.75" customHeight="1" x14ac:dyDescent="0.3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</row>
    <row r="166" spans="1:28" ht="15.75" customHeight="1" x14ac:dyDescent="0.3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</row>
    <row r="167" spans="1:28" ht="15.75" customHeight="1" x14ac:dyDescent="0.3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</row>
    <row r="168" spans="1:28" ht="15.75" customHeight="1" x14ac:dyDescent="0.3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</row>
    <row r="169" spans="1:28" ht="15.75" customHeight="1" x14ac:dyDescent="0.3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</row>
    <row r="170" spans="1:28" ht="15.75" customHeight="1" x14ac:dyDescent="0.3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</row>
    <row r="171" spans="1:28" ht="15.75" customHeight="1" x14ac:dyDescent="0.3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</row>
    <row r="172" spans="1:28" ht="15.75" customHeight="1" x14ac:dyDescent="0.3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</row>
    <row r="173" spans="1:28" ht="15.75" customHeight="1" x14ac:dyDescent="0.3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</row>
    <row r="174" spans="1:28" ht="15.75" customHeight="1" x14ac:dyDescent="0.3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</row>
    <row r="175" spans="1:28" ht="15.75" customHeight="1" x14ac:dyDescent="0.3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</row>
    <row r="176" spans="1:28" ht="15.75" customHeight="1" x14ac:dyDescent="0.3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</row>
    <row r="177" spans="1:28" ht="15.75" customHeight="1" x14ac:dyDescent="0.3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</row>
    <row r="178" spans="1:28" ht="15.75" customHeight="1" x14ac:dyDescent="0.3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</row>
    <row r="179" spans="1:28" ht="15.75" customHeight="1" x14ac:dyDescent="0.3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</row>
    <row r="180" spans="1:28" ht="15.75" customHeight="1" x14ac:dyDescent="0.3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</row>
    <row r="181" spans="1:28" ht="15.75" customHeight="1" x14ac:dyDescent="0.3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</row>
    <row r="182" spans="1:28" ht="15.75" customHeight="1" x14ac:dyDescent="0.3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</row>
    <row r="183" spans="1:28" ht="15.75" customHeight="1" x14ac:dyDescent="0.3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</row>
    <row r="184" spans="1:28" ht="15.75" customHeight="1" x14ac:dyDescent="0.3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</row>
    <row r="185" spans="1:28" ht="15.75" customHeight="1" x14ac:dyDescent="0.3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</row>
    <row r="186" spans="1:28" ht="15.75" customHeight="1" x14ac:dyDescent="0.3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</row>
    <row r="187" spans="1:28" ht="15.75" customHeight="1" x14ac:dyDescent="0.3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</row>
    <row r="188" spans="1:28" ht="15.75" customHeight="1" x14ac:dyDescent="0.3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</row>
    <row r="189" spans="1:28" ht="15.75" customHeight="1" x14ac:dyDescent="0.3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</row>
    <row r="190" spans="1:28" ht="15.75" customHeight="1" x14ac:dyDescent="0.3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</row>
    <row r="191" spans="1:28" ht="15.75" customHeight="1" x14ac:dyDescent="0.3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</row>
    <row r="192" spans="1:28" ht="15.75" customHeight="1" x14ac:dyDescent="0.3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</row>
    <row r="193" spans="1:28" ht="15.75" customHeight="1" x14ac:dyDescent="0.3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</row>
    <row r="194" spans="1:28" ht="15.75" customHeight="1" x14ac:dyDescent="0.3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</row>
    <row r="195" spans="1:28" ht="15.75" customHeight="1" x14ac:dyDescent="0.3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</row>
    <row r="196" spans="1:28" ht="15.75" customHeight="1" x14ac:dyDescent="0.3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</row>
    <row r="197" spans="1:28" ht="15.75" customHeight="1" x14ac:dyDescent="0.3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</row>
    <row r="198" spans="1:28" ht="15.75" customHeight="1" x14ac:dyDescent="0.3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</row>
    <row r="199" spans="1:28" ht="15.75" customHeight="1" x14ac:dyDescent="0.3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</row>
    <row r="200" spans="1:28" ht="15.75" customHeight="1" x14ac:dyDescent="0.3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</row>
    <row r="201" spans="1:28" ht="15.75" customHeight="1" x14ac:dyDescent="0.3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</row>
    <row r="202" spans="1:28" ht="15.75" customHeight="1" x14ac:dyDescent="0.3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</row>
    <row r="203" spans="1:28" ht="15.75" customHeight="1" x14ac:dyDescent="0.3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</row>
    <row r="204" spans="1:28" ht="15.75" customHeight="1" x14ac:dyDescent="0.3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</row>
    <row r="205" spans="1:28" ht="15.75" customHeight="1" x14ac:dyDescent="0.3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</row>
    <row r="206" spans="1:28" ht="15.75" customHeight="1" x14ac:dyDescent="0.3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</row>
    <row r="207" spans="1:28" ht="15.75" customHeight="1" x14ac:dyDescent="0.3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</row>
    <row r="208" spans="1:28" ht="15.75" customHeight="1" x14ac:dyDescent="0.3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</row>
    <row r="209" spans="1:28" ht="15.75" customHeight="1" x14ac:dyDescent="0.3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</row>
    <row r="210" spans="1:28" ht="15.75" customHeight="1" x14ac:dyDescent="0.3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</row>
    <row r="211" spans="1:28" ht="15.75" customHeight="1" x14ac:dyDescent="0.3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</row>
    <row r="212" spans="1:28" ht="15.75" customHeight="1" x14ac:dyDescent="0.3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</row>
    <row r="213" spans="1:28" ht="15.75" customHeight="1" x14ac:dyDescent="0.3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</row>
    <row r="214" spans="1:28" ht="15.75" customHeight="1" x14ac:dyDescent="0.3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</row>
    <row r="215" spans="1:28" ht="15.75" customHeight="1" x14ac:dyDescent="0.3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</row>
    <row r="216" spans="1:28" ht="15.75" customHeight="1" x14ac:dyDescent="0.3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</row>
    <row r="217" spans="1:28" ht="15.75" customHeight="1" x14ac:dyDescent="0.3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</row>
    <row r="218" spans="1:28" ht="15.75" customHeight="1" x14ac:dyDescent="0.3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</row>
    <row r="219" spans="1:28" ht="15.75" customHeight="1" x14ac:dyDescent="0.3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</row>
    <row r="220" spans="1:28" ht="15.75" customHeight="1" x14ac:dyDescent="0.3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</row>
    <row r="221" spans="1:28" ht="15.75" customHeight="1" x14ac:dyDescent="0.3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</row>
    <row r="222" spans="1:28" ht="15.75" customHeight="1" x14ac:dyDescent="0.3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</row>
    <row r="223" spans="1:28" ht="15.75" customHeight="1" x14ac:dyDescent="0.3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</row>
    <row r="224" spans="1:28" ht="15.75" customHeight="1" x14ac:dyDescent="0.3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</row>
    <row r="225" spans="1:28" ht="15.75" customHeight="1" x14ac:dyDescent="0.3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</row>
    <row r="226" spans="1:28" ht="15.75" customHeight="1" x14ac:dyDescent="0.3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</row>
    <row r="227" spans="1:28" ht="15.75" customHeight="1" x14ac:dyDescent="0.3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</row>
    <row r="228" spans="1:28" ht="15.75" customHeight="1" x14ac:dyDescent="0.3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</row>
    <row r="229" spans="1:28" ht="15.75" customHeight="1" x14ac:dyDescent="0.3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</row>
    <row r="230" spans="1:28" ht="15.75" customHeight="1" x14ac:dyDescent="0.3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</row>
    <row r="231" spans="1:28" ht="15.75" customHeight="1" x14ac:dyDescent="0.3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</row>
    <row r="232" spans="1:28" ht="15.75" customHeight="1" x14ac:dyDescent="0.3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</row>
    <row r="233" spans="1:28" ht="15.75" customHeight="1" x14ac:dyDescent="0.3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</row>
    <row r="234" spans="1:28" ht="15.75" customHeight="1" x14ac:dyDescent="0.3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</row>
    <row r="235" spans="1:28" ht="15.75" customHeight="1" x14ac:dyDescent="0.3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</row>
    <row r="236" spans="1:28" ht="15.75" customHeight="1" x14ac:dyDescent="0.3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</row>
    <row r="237" spans="1:28" ht="15.75" customHeight="1" x14ac:dyDescent="0.3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</row>
    <row r="238" spans="1:28" ht="15.75" customHeight="1" x14ac:dyDescent="0.3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</row>
    <row r="239" spans="1:28" ht="15.75" customHeight="1" x14ac:dyDescent="0.3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</row>
    <row r="240" spans="1:28" ht="15.75" customHeight="1" x14ac:dyDescent="0.3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</row>
    <row r="241" spans="1:28" ht="15.75" customHeight="1" x14ac:dyDescent="0.3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</row>
    <row r="242" spans="1:28" ht="15.75" customHeight="1" x14ac:dyDescent="0.3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</row>
    <row r="243" spans="1:28" ht="15.75" customHeight="1" x14ac:dyDescent="0.3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</row>
    <row r="244" spans="1:28" ht="15.75" customHeight="1" x14ac:dyDescent="0.3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</row>
    <row r="245" spans="1:28" ht="15.75" customHeight="1" x14ac:dyDescent="0.3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</row>
    <row r="246" spans="1:28" ht="15.75" customHeight="1" x14ac:dyDescent="0.3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</row>
    <row r="247" spans="1:28" ht="15.75" customHeight="1" x14ac:dyDescent="0.3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</row>
    <row r="248" spans="1:28" ht="15.75" customHeight="1" x14ac:dyDescent="0.3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</row>
    <row r="249" spans="1:28" ht="15.75" customHeight="1" x14ac:dyDescent="0.3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</row>
    <row r="250" spans="1:28" ht="15.75" customHeight="1" x14ac:dyDescent="0.3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</row>
    <row r="251" spans="1:28" ht="15.75" customHeight="1" x14ac:dyDescent="0.3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</row>
    <row r="252" spans="1:28" ht="15.75" customHeight="1" x14ac:dyDescent="0.3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</row>
    <row r="253" spans="1:28" ht="15.75" customHeight="1" x14ac:dyDescent="0.3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</row>
    <row r="254" spans="1:28" ht="15.75" customHeight="1" x14ac:dyDescent="0.3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</row>
    <row r="255" spans="1:28" ht="15.75" customHeight="1" x14ac:dyDescent="0.3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</row>
    <row r="256" spans="1:28" ht="15.75" customHeight="1" x14ac:dyDescent="0.3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</row>
    <row r="257" spans="1:28" ht="15.75" customHeight="1" x14ac:dyDescent="0.3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</row>
    <row r="258" spans="1:28" ht="15.75" customHeight="1" x14ac:dyDescent="0.3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</row>
    <row r="259" spans="1:28" ht="15.75" customHeight="1" x14ac:dyDescent="0.3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</row>
    <row r="260" spans="1:28" ht="15.75" customHeight="1" x14ac:dyDescent="0.3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</row>
    <row r="261" spans="1:28" ht="15.75" customHeight="1" x14ac:dyDescent="0.3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</row>
    <row r="262" spans="1:28" ht="15.75" customHeight="1" x14ac:dyDescent="0.3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</row>
    <row r="263" spans="1:28" ht="15.75" customHeight="1" x14ac:dyDescent="0.3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</row>
    <row r="264" spans="1:28" ht="15.75" customHeight="1" x14ac:dyDescent="0.3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</row>
    <row r="265" spans="1:28" ht="15.75" customHeight="1" x14ac:dyDescent="0.3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</row>
    <row r="266" spans="1:28" ht="15.75" customHeight="1" x14ac:dyDescent="0.3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</row>
    <row r="267" spans="1:28" ht="15.75" customHeight="1" x14ac:dyDescent="0.3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</row>
    <row r="268" spans="1:28" ht="15.75" customHeight="1" x14ac:dyDescent="0.3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</row>
    <row r="269" spans="1:28" ht="15.75" customHeight="1" x14ac:dyDescent="0.3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</row>
    <row r="270" spans="1:28" ht="15.75" customHeight="1" x14ac:dyDescent="0.3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</row>
    <row r="271" spans="1:28" ht="15.75" customHeight="1" x14ac:dyDescent="0.3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</row>
    <row r="272" spans="1:28" ht="15.75" customHeight="1" x14ac:dyDescent="0.3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</row>
    <row r="273" spans="1:28" ht="15.75" customHeight="1" x14ac:dyDescent="0.3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</row>
    <row r="274" spans="1:28" ht="15.75" customHeight="1" x14ac:dyDescent="0.3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</row>
    <row r="275" spans="1:28" ht="15.75" customHeight="1" x14ac:dyDescent="0.3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</row>
    <row r="276" spans="1:28" ht="15.75" customHeight="1" x14ac:dyDescent="0.3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</row>
    <row r="277" spans="1:28" ht="15.75" customHeight="1" x14ac:dyDescent="0.3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</row>
    <row r="278" spans="1:28" ht="15.75" customHeight="1" x14ac:dyDescent="0.3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</row>
    <row r="279" spans="1:28" ht="15.75" customHeight="1" x14ac:dyDescent="0.3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</row>
    <row r="280" spans="1:28" ht="15.75" customHeight="1" x14ac:dyDescent="0.3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</row>
    <row r="281" spans="1:28" ht="15.75" customHeight="1" x14ac:dyDescent="0.3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</row>
    <row r="282" spans="1:28" ht="15.75" customHeight="1" x14ac:dyDescent="0.3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</row>
    <row r="283" spans="1:28" ht="15.75" customHeight="1" x14ac:dyDescent="0.3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</row>
    <row r="284" spans="1:28" ht="15.75" customHeight="1" x14ac:dyDescent="0.3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</row>
    <row r="285" spans="1:28" ht="15.75" customHeight="1" x14ac:dyDescent="0.3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</row>
    <row r="286" spans="1:28" ht="15.75" customHeight="1" x14ac:dyDescent="0.3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</row>
    <row r="287" spans="1:28" ht="15.75" customHeight="1" x14ac:dyDescent="0.3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</row>
    <row r="288" spans="1:28" ht="15.75" customHeight="1" x14ac:dyDescent="0.3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</row>
    <row r="289" spans="1:28" ht="15.75" customHeight="1" x14ac:dyDescent="0.3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</row>
    <row r="290" spans="1:28" ht="15.75" customHeight="1" x14ac:dyDescent="0.3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</row>
    <row r="291" spans="1:28" ht="15.75" customHeight="1" x14ac:dyDescent="0.3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</row>
    <row r="292" spans="1:28" ht="15.75" customHeight="1" x14ac:dyDescent="0.3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</row>
    <row r="293" spans="1:28" ht="15.75" customHeight="1" x14ac:dyDescent="0.3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</row>
    <row r="294" spans="1:28" ht="15.75" customHeight="1" x14ac:dyDescent="0.3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</row>
    <row r="295" spans="1:28" ht="15.75" customHeight="1" x14ac:dyDescent="0.3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</row>
    <row r="296" spans="1:28" ht="15.75" customHeight="1" x14ac:dyDescent="0.3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</row>
    <row r="297" spans="1:28" ht="15.75" customHeight="1" x14ac:dyDescent="0.3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</row>
    <row r="298" spans="1:28" ht="15.75" customHeight="1" x14ac:dyDescent="0.3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</row>
    <row r="299" spans="1:28" ht="15.75" customHeight="1" x14ac:dyDescent="0.3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</row>
    <row r="300" spans="1:28" ht="15.75" customHeight="1" x14ac:dyDescent="0.3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</row>
    <row r="301" spans="1:28" ht="15.75" customHeight="1" x14ac:dyDescent="0.3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</row>
    <row r="302" spans="1:28" ht="15.75" customHeight="1" x14ac:dyDescent="0.3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</row>
    <row r="303" spans="1:28" ht="15.75" customHeight="1" x14ac:dyDescent="0.3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</row>
    <row r="304" spans="1:28" ht="15.75" customHeight="1" x14ac:dyDescent="0.3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</row>
    <row r="305" spans="1:28" ht="15.75" customHeight="1" x14ac:dyDescent="0.3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</row>
    <row r="306" spans="1:28" ht="15.75" customHeight="1" x14ac:dyDescent="0.3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</row>
    <row r="307" spans="1:28" ht="15.75" customHeight="1" x14ac:dyDescent="0.3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</row>
    <row r="308" spans="1:28" ht="15.75" customHeight="1" x14ac:dyDescent="0.3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</row>
    <row r="309" spans="1:28" ht="15.75" customHeight="1" x14ac:dyDescent="0.3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</row>
    <row r="310" spans="1:28" ht="15.75" customHeight="1" x14ac:dyDescent="0.3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</row>
    <row r="311" spans="1:28" ht="15.75" customHeight="1" x14ac:dyDescent="0.3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</row>
    <row r="312" spans="1:28" ht="15.75" customHeight="1" x14ac:dyDescent="0.3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</row>
    <row r="313" spans="1:28" ht="15.75" customHeight="1" x14ac:dyDescent="0.3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</row>
    <row r="314" spans="1:28" ht="15.75" customHeight="1" x14ac:dyDescent="0.3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</row>
    <row r="315" spans="1:28" ht="15.75" customHeight="1" x14ac:dyDescent="0.3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</row>
    <row r="316" spans="1:28" ht="15.75" customHeight="1" x14ac:dyDescent="0.3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</row>
    <row r="317" spans="1:28" ht="15.75" customHeight="1" x14ac:dyDescent="0.3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</row>
    <row r="318" spans="1:28" ht="15.75" customHeight="1" x14ac:dyDescent="0.3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</row>
    <row r="319" spans="1:28" ht="15.75" customHeight="1" x14ac:dyDescent="0.3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</row>
    <row r="320" spans="1:28" ht="15.75" customHeight="1" x14ac:dyDescent="0.3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</row>
    <row r="321" spans="1:28" ht="15.75" customHeight="1" x14ac:dyDescent="0.3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</row>
    <row r="322" spans="1:28" ht="15.75" customHeight="1" x14ac:dyDescent="0.3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</row>
    <row r="323" spans="1:28" ht="15.75" customHeight="1" x14ac:dyDescent="0.3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</row>
    <row r="324" spans="1:28" ht="15.75" customHeight="1" x14ac:dyDescent="0.3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</row>
    <row r="325" spans="1:28" ht="15.75" customHeight="1" x14ac:dyDescent="0.3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</row>
    <row r="326" spans="1:28" ht="15.75" customHeight="1" x14ac:dyDescent="0.3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</row>
    <row r="327" spans="1:28" ht="15.75" customHeight="1" x14ac:dyDescent="0.3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</row>
    <row r="328" spans="1:28" ht="15.75" customHeight="1" x14ac:dyDescent="0.3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</row>
    <row r="329" spans="1:28" ht="15.75" customHeight="1" x14ac:dyDescent="0.3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</row>
    <row r="330" spans="1:28" ht="15.75" customHeight="1" x14ac:dyDescent="0.3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</row>
    <row r="331" spans="1:28" ht="15.75" customHeight="1" x14ac:dyDescent="0.3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</row>
    <row r="332" spans="1:28" ht="15.75" customHeight="1" x14ac:dyDescent="0.3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</row>
    <row r="333" spans="1:28" ht="15.75" customHeight="1" x14ac:dyDescent="0.3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</row>
    <row r="334" spans="1:28" ht="15.75" customHeight="1" x14ac:dyDescent="0.3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</row>
    <row r="335" spans="1:28" ht="15.75" customHeight="1" x14ac:dyDescent="0.3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</row>
    <row r="336" spans="1:28" ht="15.75" customHeight="1" x14ac:dyDescent="0.3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</row>
    <row r="337" spans="1:28" ht="15.75" customHeight="1" x14ac:dyDescent="0.3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</row>
    <row r="338" spans="1:28" ht="15.75" customHeight="1" x14ac:dyDescent="0.3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</row>
    <row r="339" spans="1:28" ht="15.75" customHeight="1" x14ac:dyDescent="0.3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</row>
    <row r="340" spans="1:28" ht="15.75" customHeight="1" x14ac:dyDescent="0.3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</row>
    <row r="341" spans="1:28" ht="15.75" customHeight="1" x14ac:dyDescent="0.3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</row>
    <row r="342" spans="1:28" ht="15.75" customHeight="1" x14ac:dyDescent="0.3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</row>
    <row r="343" spans="1:28" ht="15.75" customHeight="1" x14ac:dyDescent="0.3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</row>
    <row r="344" spans="1:28" ht="15.75" customHeight="1" x14ac:dyDescent="0.3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</row>
    <row r="345" spans="1:28" ht="15.75" customHeight="1" x14ac:dyDescent="0.3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</row>
    <row r="346" spans="1:28" ht="15.75" customHeight="1" x14ac:dyDescent="0.3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</row>
    <row r="347" spans="1:28" ht="15.75" customHeight="1" x14ac:dyDescent="0.3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</row>
    <row r="348" spans="1:28" ht="15.75" customHeight="1" x14ac:dyDescent="0.3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</row>
    <row r="349" spans="1:28" ht="15.75" customHeight="1" x14ac:dyDescent="0.3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</row>
    <row r="350" spans="1:28" ht="15.75" customHeight="1" x14ac:dyDescent="0.3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</row>
    <row r="351" spans="1:28" ht="15.75" customHeight="1" x14ac:dyDescent="0.3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</row>
    <row r="352" spans="1:28" ht="15.75" customHeight="1" x14ac:dyDescent="0.3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</row>
    <row r="353" spans="1:28" ht="15.75" customHeight="1" x14ac:dyDescent="0.3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</row>
    <row r="354" spans="1:28" ht="15.75" customHeight="1" x14ac:dyDescent="0.3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</row>
    <row r="355" spans="1:28" ht="15.75" customHeight="1" x14ac:dyDescent="0.3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</row>
    <row r="356" spans="1:28" ht="15.75" customHeight="1" x14ac:dyDescent="0.3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</row>
    <row r="357" spans="1:28" ht="15.75" customHeight="1" x14ac:dyDescent="0.3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</row>
    <row r="358" spans="1:28" ht="15.75" customHeight="1" x14ac:dyDescent="0.3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</row>
    <row r="359" spans="1:28" ht="15.75" customHeight="1" x14ac:dyDescent="0.3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</row>
    <row r="360" spans="1:28" ht="15.75" customHeight="1" x14ac:dyDescent="0.3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</row>
    <row r="361" spans="1:28" ht="15.75" customHeight="1" x14ac:dyDescent="0.3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</row>
    <row r="362" spans="1:28" ht="15.75" customHeight="1" x14ac:dyDescent="0.3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</row>
    <row r="363" spans="1:28" ht="15.75" customHeight="1" x14ac:dyDescent="0.3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</row>
    <row r="364" spans="1:28" ht="15.75" customHeight="1" x14ac:dyDescent="0.3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</row>
    <row r="365" spans="1:28" ht="15.75" customHeight="1" x14ac:dyDescent="0.3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</row>
    <row r="366" spans="1:28" ht="15.75" customHeight="1" x14ac:dyDescent="0.3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</row>
    <row r="367" spans="1:28" ht="15.75" customHeight="1" x14ac:dyDescent="0.3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</row>
    <row r="368" spans="1:28" ht="15.75" customHeight="1" x14ac:dyDescent="0.3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</row>
    <row r="369" spans="1:28" ht="15.75" customHeight="1" x14ac:dyDescent="0.3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</row>
    <row r="370" spans="1:28" ht="15.75" customHeight="1" x14ac:dyDescent="0.3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</row>
    <row r="371" spans="1:28" ht="15.75" customHeight="1" x14ac:dyDescent="0.3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</row>
    <row r="372" spans="1:28" ht="15.75" customHeight="1" x14ac:dyDescent="0.3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</row>
    <row r="373" spans="1:28" ht="15.75" customHeight="1" x14ac:dyDescent="0.3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</row>
    <row r="374" spans="1:28" ht="15.75" customHeight="1" x14ac:dyDescent="0.3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</row>
    <row r="375" spans="1:28" ht="15.75" customHeight="1" x14ac:dyDescent="0.3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</row>
    <row r="376" spans="1:28" ht="15.75" customHeight="1" x14ac:dyDescent="0.3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</row>
    <row r="377" spans="1:28" ht="15.75" customHeight="1" x14ac:dyDescent="0.3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</row>
    <row r="378" spans="1:28" ht="15.75" customHeight="1" x14ac:dyDescent="0.3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</row>
    <row r="379" spans="1:28" ht="15.75" customHeight="1" x14ac:dyDescent="0.3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</row>
    <row r="380" spans="1:28" ht="15.75" customHeight="1" x14ac:dyDescent="0.3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</row>
    <row r="381" spans="1:28" ht="15.75" customHeight="1" x14ac:dyDescent="0.3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</row>
    <row r="382" spans="1:28" ht="15.75" customHeight="1" x14ac:dyDescent="0.3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</row>
    <row r="383" spans="1:28" ht="15.75" customHeight="1" x14ac:dyDescent="0.3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</row>
    <row r="384" spans="1:28" ht="15.75" customHeight="1" x14ac:dyDescent="0.3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</row>
    <row r="385" spans="1:28" ht="15.75" customHeight="1" x14ac:dyDescent="0.3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</row>
    <row r="386" spans="1:28" ht="15.75" customHeight="1" x14ac:dyDescent="0.3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</row>
    <row r="387" spans="1:28" ht="15.75" customHeight="1" x14ac:dyDescent="0.3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</row>
    <row r="388" spans="1:28" ht="15.75" customHeight="1" x14ac:dyDescent="0.3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</row>
    <row r="389" spans="1:28" ht="15.75" customHeight="1" x14ac:dyDescent="0.3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</row>
    <row r="390" spans="1:28" ht="15.75" customHeight="1" x14ac:dyDescent="0.3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</row>
    <row r="391" spans="1:28" ht="15.75" customHeight="1" x14ac:dyDescent="0.3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</row>
    <row r="392" spans="1:28" ht="15.75" customHeight="1" x14ac:dyDescent="0.3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</row>
    <row r="393" spans="1:28" ht="15.75" customHeight="1" x14ac:dyDescent="0.3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</row>
    <row r="394" spans="1:28" ht="15.75" customHeight="1" x14ac:dyDescent="0.3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</row>
    <row r="395" spans="1:28" ht="15.75" customHeight="1" x14ac:dyDescent="0.3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</row>
    <row r="396" spans="1:28" ht="15.75" customHeight="1" x14ac:dyDescent="0.3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</row>
    <row r="397" spans="1:28" ht="15.75" customHeight="1" x14ac:dyDescent="0.3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</row>
    <row r="398" spans="1:28" ht="15.75" customHeight="1" x14ac:dyDescent="0.3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</row>
    <row r="399" spans="1:28" ht="15.75" customHeight="1" x14ac:dyDescent="0.3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</row>
    <row r="400" spans="1:28" ht="15.75" customHeight="1" x14ac:dyDescent="0.3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</row>
    <row r="401" spans="1:28" ht="15.75" customHeight="1" x14ac:dyDescent="0.3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</row>
    <row r="402" spans="1:28" ht="15.75" customHeight="1" x14ac:dyDescent="0.3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</row>
    <row r="403" spans="1:28" ht="15.75" customHeight="1" x14ac:dyDescent="0.3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</row>
    <row r="404" spans="1:28" ht="15.75" customHeight="1" x14ac:dyDescent="0.3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</row>
    <row r="405" spans="1:28" ht="15.75" customHeight="1" x14ac:dyDescent="0.3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</row>
    <row r="406" spans="1:28" ht="15.75" customHeight="1" x14ac:dyDescent="0.3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</row>
    <row r="407" spans="1:28" ht="15.75" customHeight="1" x14ac:dyDescent="0.3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</row>
    <row r="408" spans="1:28" ht="15.75" customHeight="1" x14ac:dyDescent="0.3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</row>
    <row r="409" spans="1:28" ht="15.75" customHeight="1" x14ac:dyDescent="0.3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</row>
    <row r="410" spans="1:28" ht="15.75" customHeight="1" x14ac:dyDescent="0.3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</row>
    <row r="411" spans="1:28" ht="15.75" customHeight="1" x14ac:dyDescent="0.3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</row>
    <row r="412" spans="1:28" ht="15.75" customHeight="1" x14ac:dyDescent="0.3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</row>
    <row r="413" spans="1:28" ht="15.75" customHeight="1" x14ac:dyDescent="0.3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</row>
    <row r="414" spans="1:28" ht="15.75" customHeight="1" x14ac:dyDescent="0.3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</row>
    <row r="415" spans="1:28" ht="15.75" customHeight="1" x14ac:dyDescent="0.3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</row>
    <row r="416" spans="1:28" ht="15.75" customHeight="1" x14ac:dyDescent="0.3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</row>
    <row r="417" spans="1:28" ht="15.75" customHeight="1" x14ac:dyDescent="0.3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</row>
    <row r="418" spans="1:28" ht="15.75" customHeight="1" x14ac:dyDescent="0.3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</row>
    <row r="419" spans="1:28" ht="15.75" customHeight="1" x14ac:dyDescent="0.3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</row>
    <row r="420" spans="1:28" ht="15.75" customHeight="1" x14ac:dyDescent="0.3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</row>
    <row r="421" spans="1:28" ht="15.75" customHeight="1" x14ac:dyDescent="0.3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</row>
    <row r="422" spans="1:28" ht="15.75" customHeight="1" x14ac:dyDescent="0.3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</row>
    <row r="423" spans="1:28" ht="15.75" customHeight="1" x14ac:dyDescent="0.3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</row>
    <row r="424" spans="1:28" ht="15.75" customHeight="1" x14ac:dyDescent="0.3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</row>
    <row r="425" spans="1:28" ht="15.75" customHeight="1" x14ac:dyDescent="0.3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</row>
    <row r="426" spans="1:28" ht="15.75" customHeight="1" x14ac:dyDescent="0.3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</row>
    <row r="427" spans="1:28" ht="15.75" customHeight="1" x14ac:dyDescent="0.3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</row>
    <row r="428" spans="1:28" ht="15.75" customHeight="1" x14ac:dyDescent="0.3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</row>
    <row r="429" spans="1:28" ht="15.75" customHeight="1" x14ac:dyDescent="0.3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</row>
    <row r="430" spans="1:28" ht="15.75" customHeight="1" x14ac:dyDescent="0.3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</row>
    <row r="431" spans="1:28" ht="15.75" customHeight="1" x14ac:dyDescent="0.3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</row>
    <row r="432" spans="1:28" ht="15.75" customHeight="1" x14ac:dyDescent="0.3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</row>
    <row r="433" spans="1:28" ht="15.75" customHeight="1" x14ac:dyDescent="0.3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</row>
    <row r="434" spans="1:28" ht="15.75" customHeight="1" x14ac:dyDescent="0.3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</row>
    <row r="435" spans="1:28" ht="15.75" customHeight="1" x14ac:dyDescent="0.3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</row>
    <row r="436" spans="1:28" ht="15.75" customHeight="1" x14ac:dyDescent="0.3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</row>
    <row r="437" spans="1:28" ht="15.75" customHeight="1" x14ac:dyDescent="0.3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</row>
    <row r="438" spans="1:28" ht="15.75" customHeight="1" x14ac:dyDescent="0.3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</row>
    <row r="439" spans="1:28" ht="15.75" customHeight="1" x14ac:dyDescent="0.3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</row>
    <row r="440" spans="1:28" ht="15.75" customHeight="1" x14ac:dyDescent="0.3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</row>
    <row r="441" spans="1:28" ht="15.75" customHeight="1" x14ac:dyDescent="0.3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</row>
    <row r="442" spans="1:28" ht="15.75" customHeight="1" x14ac:dyDescent="0.3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</row>
    <row r="443" spans="1:28" ht="15.75" customHeight="1" x14ac:dyDescent="0.3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</row>
    <row r="444" spans="1:28" ht="15.75" customHeight="1" x14ac:dyDescent="0.3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</row>
    <row r="445" spans="1:28" ht="15.75" customHeight="1" x14ac:dyDescent="0.3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</row>
    <row r="446" spans="1:28" ht="15.75" customHeight="1" x14ac:dyDescent="0.3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</row>
    <row r="447" spans="1:28" ht="15.75" customHeight="1" x14ac:dyDescent="0.3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</row>
    <row r="448" spans="1:28" ht="15.75" customHeight="1" x14ac:dyDescent="0.3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</row>
    <row r="449" spans="1:28" ht="15.75" customHeight="1" x14ac:dyDescent="0.3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</row>
    <row r="450" spans="1:28" ht="15.75" customHeight="1" x14ac:dyDescent="0.3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</row>
    <row r="451" spans="1:28" ht="15.75" customHeight="1" x14ac:dyDescent="0.3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</row>
    <row r="452" spans="1:28" ht="15.75" customHeight="1" x14ac:dyDescent="0.3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</row>
    <row r="453" spans="1:28" ht="15.75" customHeight="1" x14ac:dyDescent="0.3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</row>
    <row r="454" spans="1:28" ht="15.75" customHeight="1" x14ac:dyDescent="0.3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</row>
    <row r="455" spans="1:28" ht="15.75" customHeight="1" x14ac:dyDescent="0.3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</row>
    <row r="456" spans="1:28" ht="15.75" customHeight="1" x14ac:dyDescent="0.3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</row>
    <row r="457" spans="1:28" ht="15.75" customHeight="1" x14ac:dyDescent="0.3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</row>
    <row r="458" spans="1:28" ht="15.75" customHeight="1" x14ac:dyDescent="0.3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</row>
    <row r="459" spans="1:28" ht="15.75" customHeight="1" x14ac:dyDescent="0.3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</row>
    <row r="460" spans="1:28" ht="15.75" customHeight="1" x14ac:dyDescent="0.3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</row>
    <row r="461" spans="1:28" ht="15.75" customHeight="1" x14ac:dyDescent="0.3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</row>
    <row r="462" spans="1:28" ht="15.75" customHeight="1" x14ac:dyDescent="0.3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</row>
    <row r="463" spans="1:28" ht="15.75" customHeight="1" x14ac:dyDescent="0.3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</row>
    <row r="464" spans="1:28" ht="15.75" customHeight="1" x14ac:dyDescent="0.3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</row>
    <row r="465" spans="1:28" ht="15.75" customHeight="1" x14ac:dyDescent="0.3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</row>
    <row r="466" spans="1:28" ht="15.75" customHeight="1" x14ac:dyDescent="0.3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</row>
    <row r="467" spans="1:28" ht="15.75" customHeight="1" x14ac:dyDescent="0.3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</row>
    <row r="468" spans="1:28" ht="15.75" customHeight="1" x14ac:dyDescent="0.3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</row>
    <row r="469" spans="1:28" ht="15.75" customHeight="1" x14ac:dyDescent="0.3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</row>
    <row r="470" spans="1:28" ht="15.75" customHeight="1" x14ac:dyDescent="0.3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</row>
    <row r="471" spans="1:28" ht="15.75" customHeight="1" x14ac:dyDescent="0.3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</row>
    <row r="472" spans="1:28" ht="15.75" customHeight="1" x14ac:dyDescent="0.3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</row>
    <row r="473" spans="1:28" ht="15.75" customHeight="1" x14ac:dyDescent="0.3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</row>
    <row r="474" spans="1:28" ht="15.75" customHeight="1" x14ac:dyDescent="0.3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</row>
    <row r="475" spans="1:28" ht="15.75" customHeight="1" x14ac:dyDescent="0.3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</row>
    <row r="476" spans="1:28" ht="15.75" customHeight="1" x14ac:dyDescent="0.3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</row>
    <row r="477" spans="1:28" ht="15.75" customHeight="1" x14ac:dyDescent="0.3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</row>
    <row r="478" spans="1:28" ht="15.75" customHeight="1" x14ac:dyDescent="0.3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</row>
    <row r="479" spans="1:28" ht="15.75" customHeight="1" x14ac:dyDescent="0.3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</row>
    <row r="480" spans="1:28" ht="15.75" customHeight="1" x14ac:dyDescent="0.3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</row>
    <row r="481" spans="1:28" ht="15.75" customHeight="1" x14ac:dyDescent="0.3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</row>
    <row r="482" spans="1:28" ht="15.75" customHeight="1" x14ac:dyDescent="0.3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</row>
    <row r="483" spans="1:28" ht="15.75" customHeight="1" x14ac:dyDescent="0.3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</row>
    <row r="484" spans="1:28" ht="15.75" customHeight="1" x14ac:dyDescent="0.3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</row>
    <row r="485" spans="1:28" ht="15.75" customHeight="1" x14ac:dyDescent="0.3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</row>
    <row r="486" spans="1:28" ht="15.75" customHeight="1" x14ac:dyDescent="0.3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</row>
    <row r="487" spans="1:28" ht="15.75" customHeight="1" x14ac:dyDescent="0.3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</row>
    <row r="488" spans="1:28" ht="15.75" customHeight="1" x14ac:dyDescent="0.3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</row>
    <row r="489" spans="1:28" ht="15.75" customHeight="1" x14ac:dyDescent="0.3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</row>
    <row r="490" spans="1:28" ht="15.75" customHeight="1" x14ac:dyDescent="0.3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</row>
    <row r="491" spans="1:28" ht="15.75" customHeight="1" x14ac:dyDescent="0.3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</row>
    <row r="492" spans="1:28" ht="15.75" customHeight="1" x14ac:dyDescent="0.3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</row>
    <row r="493" spans="1:28" ht="15.75" customHeight="1" x14ac:dyDescent="0.3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</row>
    <row r="494" spans="1:28" ht="15.75" customHeight="1" x14ac:dyDescent="0.3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</row>
    <row r="495" spans="1:28" ht="15.75" customHeight="1" x14ac:dyDescent="0.3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</row>
    <row r="496" spans="1:28" ht="15.75" customHeight="1" x14ac:dyDescent="0.3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</row>
    <row r="497" spans="1:28" ht="15.75" customHeight="1" x14ac:dyDescent="0.3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</row>
    <row r="498" spans="1:28" ht="15.75" customHeight="1" x14ac:dyDescent="0.3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</row>
    <row r="499" spans="1:28" ht="15.75" customHeight="1" x14ac:dyDescent="0.3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</row>
    <row r="500" spans="1:28" ht="15.75" customHeight="1" x14ac:dyDescent="0.3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</row>
    <row r="501" spans="1:28" ht="15.75" customHeight="1" x14ac:dyDescent="0.3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</row>
    <row r="502" spans="1:28" ht="15.75" customHeight="1" x14ac:dyDescent="0.3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</row>
    <row r="503" spans="1:28" ht="15.75" customHeight="1" x14ac:dyDescent="0.3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</row>
    <row r="504" spans="1:28" ht="15.75" customHeight="1" x14ac:dyDescent="0.3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</row>
    <row r="505" spans="1:28" ht="15.75" customHeight="1" x14ac:dyDescent="0.3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</row>
    <row r="506" spans="1:28" ht="15.75" customHeight="1" x14ac:dyDescent="0.3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</row>
    <row r="507" spans="1:28" ht="15.75" customHeight="1" x14ac:dyDescent="0.3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</row>
    <row r="508" spans="1:28" ht="15.75" customHeight="1" x14ac:dyDescent="0.3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</row>
    <row r="509" spans="1:28" ht="15.75" customHeight="1" x14ac:dyDescent="0.3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</row>
    <row r="510" spans="1:28" ht="15.75" customHeight="1" x14ac:dyDescent="0.3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</row>
    <row r="511" spans="1:28" ht="15.75" customHeight="1" x14ac:dyDescent="0.3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</row>
    <row r="512" spans="1:28" ht="15.75" customHeight="1" x14ac:dyDescent="0.3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</row>
    <row r="513" spans="1:28" ht="15.75" customHeight="1" x14ac:dyDescent="0.3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</row>
    <row r="514" spans="1:28" ht="15.75" customHeight="1" x14ac:dyDescent="0.3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</row>
    <row r="515" spans="1:28" ht="15.75" customHeight="1" x14ac:dyDescent="0.3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</row>
    <row r="516" spans="1:28" ht="15.75" customHeight="1" x14ac:dyDescent="0.3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</row>
    <row r="517" spans="1:28" ht="15.75" customHeight="1" x14ac:dyDescent="0.3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</row>
    <row r="518" spans="1:28" ht="15.75" customHeight="1" x14ac:dyDescent="0.3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</row>
    <row r="519" spans="1:28" ht="15.75" customHeight="1" x14ac:dyDescent="0.3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</row>
    <row r="520" spans="1:28" ht="15.75" customHeight="1" x14ac:dyDescent="0.3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</row>
    <row r="521" spans="1:28" ht="15.75" customHeight="1" x14ac:dyDescent="0.3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</row>
    <row r="522" spans="1:28" ht="15.75" customHeight="1" x14ac:dyDescent="0.3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</row>
    <row r="523" spans="1:28" ht="15.75" customHeight="1" x14ac:dyDescent="0.3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</row>
    <row r="524" spans="1:28" ht="15.75" customHeight="1" x14ac:dyDescent="0.3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</row>
    <row r="525" spans="1:28" ht="15.75" customHeight="1" x14ac:dyDescent="0.3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</row>
    <row r="526" spans="1:28" ht="15.75" customHeight="1" x14ac:dyDescent="0.3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</row>
    <row r="527" spans="1:28" ht="15.75" customHeight="1" x14ac:dyDescent="0.3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</row>
    <row r="528" spans="1:28" ht="15.75" customHeight="1" x14ac:dyDescent="0.3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</row>
    <row r="529" spans="1:28" ht="15.75" customHeight="1" x14ac:dyDescent="0.3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</row>
    <row r="530" spans="1:28" ht="15.75" customHeight="1" x14ac:dyDescent="0.3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</row>
    <row r="531" spans="1:28" ht="15.75" customHeight="1" x14ac:dyDescent="0.3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</row>
    <row r="532" spans="1:28" ht="15.75" customHeight="1" x14ac:dyDescent="0.3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</row>
    <row r="533" spans="1:28" ht="15.75" customHeight="1" x14ac:dyDescent="0.3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</row>
    <row r="534" spans="1:28" ht="15.75" customHeight="1" x14ac:dyDescent="0.3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</row>
    <row r="535" spans="1:28" ht="15.75" customHeight="1" x14ac:dyDescent="0.3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</row>
    <row r="536" spans="1:28" ht="15.75" customHeight="1" x14ac:dyDescent="0.3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</row>
    <row r="537" spans="1:28" ht="15.75" customHeight="1" x14ac:dyDescent="0.3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</row>
    <row r="538" spans="1:28" ht="15.75" customHeight="1" x14ac:dyDescent="0.3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</row>
    <row r="539" spans="1:28" ht="15.75" customHeight="1" x14ac:dyDescent="0.3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</row>
    <row r="540" spans="1:28" ht="15.75" customHeight="1" x14ac:dyDescent="0.3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</row>
    <row r="541" spans="1:28" ht="15.75" customHeight="1" x14ac:dyDescent="0.3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</row>
    <row r="542" spans="1:28" ht="15.75" customHeight="1" x14ac:dyDescent="0.3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</row>
    <row r="543" spans="1:28" ht="15.75" customHeight="1" x14ac:dyDescent="0.3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  <c r="AB543" s="11"/>
    </row>
    <row r="544" spans="1:28" ht="15.75" customHeight="1" x14ac:dyDescent="0.3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  <c r="AB544" s="11"/>
    </row>
    <row r="545" spans="1:28" ht="15.75" customHeight="1" x14ac:dyDescent="0.3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  <c r="AB545" s="11"/>
    </row>
    <row r="546" spans="1:28" ht="15.75" customHeight="1" x14ac:dyDescent="0.3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  <c r="AB546" s="11"/>
    </row>
    <row r="547" spans="1:28" ht="15.75" customHeight="1" x14ac:dyDescent="0.3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  <c r="AB547" s="11"/>
    </row>
    <row r="548" spans="1:28" ht="15.75" customHeight="1" x14ac:dyDescent="0.3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  <c r="AB548" s="11"/>
    </row>
    <row r="549" spans="1:28" ht="15.75" customHeight="1" x14ac:dyDescent="0.3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  <c r="AB549" s="11"/>
    </row>
    <row r="550" spans="1:28" ht="15.75" customHeight="1" x14ac:dyDescent="0.3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  <c r="AB550" s="11"/>
    </row>
    <row r="551" spans="1:28" ht="15.75" customHeight="1" x14ac:dyDescent="0.3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  <c r="AB551" s="11"/>
    </row>
    <row r="552" spans="1:28" ht="15.75" customHeight="1" x14ac:dyDescent="0.3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  <c r="AB552" s="11"/>
    </row>
    <row r="553" spans="1:28" ht="15.75" customHeight="1" x14ac:dyDescent="0.3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  <c r="AB553" s="11"/>
    </row>
    <row r="554" spans="1:28" ht="15.75" customHeight="1" x14ac:dyDescent="0.3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  <c r="AB554" s="11"/>
    </row>
    <row r="555" spans="1:28" ht="15.75" customHeight="1" x14ac:dyDescent="0.3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  <c r="AB555" s="11"/>
    </row>
    <row r="556" spans="1:28" ht="15.75" customHeight="1" x14ac:dyDescent="0.3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  <c r="AB556" s="11"/>
    </row>
    <row r="557" spans="1:28" ht="15.75" customHeight="1" x14ac:dyDescent="0.3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  <c r="AB557" s="11"/>
    </row>
    <row r="558" spans="1:28" ht="15.75" customHeight="1" x14ac:dyDescent="0.3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  <c r="AB558" s="11"/>
    </row>
    <row r="559" spans="1:28" ht="15.75" customHeight="1" x14ac:dyDescent="0.3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  <c r="AB559" s="11"/>
    </row>
    <row r="560" spans="1:28" ht="15.75" customHeight="1" x14ac:dyDescent="0.3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  <c r="AB560" s="11"/>
    </row>
    <row r="561" spans="1:28" ht="15.75" customHeight="1" x14ac:dyDescent="0.3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  <c r="AB561" s="11"/>
    </row>
    <row r="562" spans="1:28" ht="15.75" customHeight="1" x14ac:dyDescent="0.3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  <c r="AB562" s="11"/>
    </row>
    <row r="563" spans="1:28" ht="15.75" customHeight="1" x14ac:dyDescent="0.3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  <c r="AA563" s="11"/>
      <c r="AB563" s="11"/>
    </row>
    <row r="564" spans="1:28" ht="15.75" customHeight="1" x14ac:dyDescent="0.3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  <c r="AB564" s="11"/>
    </row>
    <row r="565" spans="1:28" ht="15.75" customHeight="1" x14ac:dyDescent="0.3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  <c r="AB565" s="11"/>
    </row>
    <row r="566" spans="1:28" ht="15.75" customHeight="1" x14ac:dyDescent="0.3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  <c r="AB566" s="11"/>
    </row>
    <row r="567" spans="1:28" ht="15.75" customHeight="1" x14ac:dyDescent="0.3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  <c r="AB567" s="11"/>
    </row>
    <row r="568" spans="1:28" ht="15.75" customHeight="1" x14ac:dyDescent="0.3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  <c r="AB568" s="11"/>
    </row>
    <row r="569" spans="1:28" ht="15.75" customHeight="1" x14ac:dyDescent="0.3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  <c r="AB569" s="11"/>
    </row>
    <row r="570" spans="1:28" ht="15.75" customHeight="1" x14ac:dyDescent="0.3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  <c r="AB570" s="11"/>
    </row>
    <row r="571" spans="1:28" ht="15.75" customHeight="1" x14ac:dyDescent="0.3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  <c r="AB571" s="11"/>
    </row>
    <row r="572" spans="1:28" ht="15.75" customHeight="1" x14ac:dyDescent="0.3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  <c r="AB572" s="11"/>
    </row>
    <row r="573" spans="1:28" ht="15.75" customHeight="1" x14ac:dyDescent="0.3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  <c r="AB573" s="11"/>
    </row>
    <row r="574" spans="1:28" ht="15.75" customHeight="1" x14ac:dyDescent="0.3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  <c r="AB574" s="11"/>
    </row>
    <row r="575" spans="1:28" ht="15.75" customHeight="1" x14ac:dyDescent="0.3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  <c r="AB575" s="11"/>
    </row>
    <row r="576" spans="1:28" ht="15.75" customHeight="1" x14ac:dyDescent="0.3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  <c r="AB576" s="11"/>
    </row>
    <row r="577" spans="1:28" ht="15.75" customHeight="1" x14ac:dyDescent="0.3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  <c r="AB577" s="11"/>
    </row>
    <row r="578" spans="1:28" ht="15.75" customHeight="1" x14ac:dyDescent="0.3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  <c r="AA578" s="11"/>
      <c r="AB578" s="11"/>
    </row>
    <row r="579" spans="1:28" ht="15.75" customHeight="1" x14ac:dyDescent="0.3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  <c r="AA579" s="11"/>
      <c r="AB579" s="11"/>
    </row>
    <row r="580" spans="1:28" ht="15.75" customHeight="1" x14ac:dyDescent="0.3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  <c r="AB580" s="11"/>
    </row>
    <row r="581" spans="1:28" ht="15.75" customHeight="1" x14ac:dyDescent="0.3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  <c r="AB581" s="11"/>
    </row>
    <row r="582" spans="1:28" ht="15.75" customHeight="1" x14ac:dyDescent="0.3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  <c r="AB582" s="11"/>
    </row>
    <row r="583" spans="1:28" ht="15.75" customHeight="1" x14ac:dyDescent="0.3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  <c r="AB583" s="11"/>
    </row>
    <row r="584" spans="1:28" ht="15.75" customHeight="1" x14ac:dyDescent="0.3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  <c r="AB584" s="11"/>
    </row>
    <row r="585" spans="1:28" ht="15.75" customHeight="1" x14ac:dyDescent="0.3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  <c r="AB585" s="11"/>
    </row>
    <row r="586" spans="1:28" ht="15.75" customHeight="1" x14ac:dyDescent="0.3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  <c r="AB586" s="11"/>
    </row>
    <row r="587" spans="1:28" ht="15.75" customHeight="1" x14ac:dyDescent="0.3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  <c r="AB587" s="11"/>
    </row>
    <row r="588" spans="1:28" ht="15.75" customHeight="1" x14ac:dyDescent="0.3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  <c r="AA588" s="11"/>
      <c r="AB588" s="11"/>
    </row>
    <row r="589" spans="1:28" ht="15.75" customHeight="1" x14ac:dyDescent="0.3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  <c r="AA589" s="11"/>
      <c r="AB589" s="11"/>
    </row>
    <row r="590" spans="1:28" ht="15.75" customHeight="1" x14ac:dyDescent="0.3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  <c r="AB590" s="11"/>
    </row>
    <row r="591" spans="1:28" ht="15.75" customHeight="1" x14ac:dyDescent="0.3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  <c r="AB591" s="11"/>
    </row>
    <row r="592" spans="1:28" ht="15.75" customHeight="1" x14ac:dyDescent="0.3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  <c r="AB592" s="11"/>
    </row>
    <row r="593" spans="1:28" ht="15.75" customHeight="1" x14ac:dyDescent="0.3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  <c r="AA593" s="11"/>
      <c r="AB593" s="11"/>
    </row>
    <row r="594" spans="1:28" ht="15.75" customHeight="1" x14ac:dyDescent="0.3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  <c r="AA594" s="11"/>
      <c r="AB594" s="11"/>
    </row>
    <row r="595" spans="1:28" ht="15.75" customHeight="1" x14ac:dyDescent="0.3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  <c r="AA595" s="11"/>
      <c r="AB595" s="11"/>
    </row>
    <row r="596" spans="1:28" ht="15.75" customHeight="1" x14ac:dyDescent="0.3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  <c r="AA596" s="11"/>
      <c r="AB596" s="11"/>
    </row>
    <row r="597" spans="1:28" ht="15.75" customHeight="1" x14ac:dyDescent="0.3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  <c r="AA597" s="11"/>
      <c r="AB597" s="11"/>
    </row>
    <row r="598" spans="1:28" ht="15.75" customHeight="1" x14ac:dyDescent="0.3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  <c r="AA598" s="11"/>
      <c r="AB598" s="11"/>
    </row>
    <row r="599" spans="1:28" ht="15.75" customHeight="1" x14ac:dyDescent="0.3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  <c r="AA599" s="11"/>
      <c r="AB599" s="11"/>
    </row>
    <row r="600" spans="1:28" ht="15.75" customHeight="1" x14ac:dyDescent="0.3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  <c r="AA600" s="11"/>
      <c r="AB600" s="11"/>
    </row>
    <row r="601" spans="1:28" ht="15.75" customHeight="1" x14ac:dyDescent="0.3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  <c r="AA601" s="11"/>
      <c r="AB601" s="11"/>
    </row>
    <row r="602" spans="1:28" ht="15.75" customHeight="1" x14ac:dyDescent="0.3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  <c r="AA602" s="11"/>
      <c r="AB602" s="11"/>
    </row>
    <row r="603" spans="1:28" ht="15.75" customHeight="1" x14ac:dyDescent="0.3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  <c r="AA603" s="11"/>
      <c r="AB603" s="11"/>
    </row>
    <row r="604" spans="1:28" ht="15.75" customHeight="1" x14ac:dyDescent="0.3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  <c r="AA604" s="11"/>
      <c r="AB604" s="11"/>
    </row>
    <row r="605" spans="1:28" ht="15.75" customHeight="1" x14ac:dyDescent="0.3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  <c r="AA605" s="11"/>
      <c r="AB605" s="11"/>
    </row>
    <row r="606" spans="1:28" ht="15.75" customHeight="1" x14ac:dyDescent="0.3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  <c r="AA606" s="11"/>
      <c r="AB606" s="11"/>
    </row>
    <row r="607" spans="1:28" ht="15.75" customHeight="1" x14ac:dyDescent="0.3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  <c r="AA607" s="11"/>
      <c r="AB607" s="11"/>
    </row>
    <row r="608" spans="1:28" ht="15.75" customHeight="1" x14ac:dyDescent="0.3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  <c r="AA608" s="11"/>
      <c r="AB608" s="11"/>
    </row>
    <row r="609" spans="1:28" ht="15.75" customHeight="1" x14ac:dyDescent="0.3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  <c r="AA609" s="11"/>
      <c r="AB609" s="11"/>
    </row>
    <row r="610" spans="1:28" ht="15.75" customHeight="1" x14ac:dyDescent="0.3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  <c r="AA610" s="11"/>
      <c r="AB610" s="11"/>
    </row>
    <row r="611" spans="1:28" ht="15.75" customHeight="1" x14ac:dyDescent="0.3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  <c r="AA611" s="11"/>
      <c r="AB611" s="11"/>
    </row>
    <row r="612" spans="1:28" ht="15.75" customHeight="1" x14ac:dyDescent="0.3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  <c r="AA612" s="11"/>
      <c r="AB612" s="11"/>
    </row>
    <row r="613" spans="1:28" ht="15.75" customHeight="1" x14ac:dyDescent="0.3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  <c r="AA613" s="11"/>
      <c r="AB613" s="11"/>
    </row>
    <row r="614" spans="1:28" ht="15.75" customHeight="1" x14ac:dyDescent="0.3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  <c r="AA614" s="11"/>
      <c r="AB614" s="11"/>
    </row>
    <row r="615" spans="1:28" ht="15.75" customHeight="1" x14ac:dyDescent="0.3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  <c r="AA615" s="11"/>
      <c r="AB615" s="11"/>
    </row>
    <row r="616" spans="1:28" ht="15.75" customHeight="1" x14ac:dyDescent="0.3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  <c r="AA616" s="11"/>
      <c r="AB616" s="11"/>
    </row>
    <row r="617" spans="1:28" ht="15.75" customHeight="1" x14ac:dyDescent="0.3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  <c r="AA617" s="11"/>
      <c r="AB617" s="11"/>
    </row>
    <row r="618" spans="1:28" ht="15.75" customHeight="1" x14ac:dyDescent="0.3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  <c r="AA618" s="11"/>
      <c r="AB618" s="11"/>
    </row>
    <row r="619" spans="1:28" ht="15.75" customHeight="1" x14ac:dyDescent="0.3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  <c r="AA619" s="11"/>
      <c r="AB619" s="11"/>
    </row>
    <row r="620" spans="1:28" ht="15.75" customHeight="1" x14ac:dyDescent="0.3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  <c r="AA620" s="11"/>
      <c r="AB620" s="11"/>
    </row>
    <row r="621" spans="1:28" ht="15.75" customHeight="1" x14ac:dyDescent="0.3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  <c r="AA621" s="11"/>
      <c r="AB621" s="11"/>
    </row>
    <row r="622" spans="1:28" ht="15.75" customHeight="1" x14ac:dyDescent="0.3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  <c r="AA622" s="11"/>
      <c r="AB622" s="11"/>
    </row>
    <row r="623" spans="1:28" ht="15.75" customHeight="1" x14ac:dyDescent="0.3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  <c r="AA623" s="11"/>
      <c r="AB623" s="11"/>
    </row>
    <row r="624" spans="1:28" ht="15.75" customHeight="1" x14ac:dyDescent="0.3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  <c r="AA624" s="11"/>
      <c r="AB624" s="11"/>
    </row>
    <row r="625" spans="1:28" ht="15.75" customHeight="1" x14ac:dyDescent="0.3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  <c r="AA625" s="11"/>
      <c r="AB625" s="11"/>
    </row>
    <row r="626" spans="1:28" ht="15.75" customHeight="1" x14ac:dyDescent="0.3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  <c r="AA626" s="11"/>
      <c r="AB626" s="11"/>
    </row>
    <row r="627" spans="1:28" ht="15.75" customHeight="1" x14ac:dyDescent="0.3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  <c r="AA627" s="11"/>
      <c r="AB627" s="11"/>
    </row>
    <row r="628" spans="1:28" ht="15.75" customHeight="1" x14ac:dyDescent="0.3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  <c r="AA628" s="11"/>
      <c r="AB628" s="11"/>
    </row>
    <row r="629" spans="1:28" ht="15.75" customHeight="1" x14ac:dyDescent="0.3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  <c r="AA629" s="11"/>
      <c r="AB629" s="11"/>
    </row>
    <row r="630" spans="1:28" ht="15.75" customHeight="1" x14ac:dyDescent="0.3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  <c r="AA630" s="11"/>
      <c r="AB630" s="11"/>
    </row>
    <row r="631" spans="1:28" ht="15.75" customHeight="1" x14ac:dyDescent="0.3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  <c r="AA631" s="11"/>
      <c r="AB631" s="11"/>
    </row>
    <row r="632" spans="1:28" ht="15.75" customHeight="1" x14ac:dyDescent="0.3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  <c r="AA632" s="11"/>
      <c r="AB632" s="11"/>
    </row>
    <row r="633" spans="1:28" ht="15.75" customHeight="1" x14ac:dyDescent="0.3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  <c r="AA633" s="11"/>
      <c r="AB633" s="11"/>
    </row>
    <row r="634" spans="1:28" ht="15.75" customHeight="1" x14ac:dyDescent="0.3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  <c r="AA634" s="11"/>
      <c r="AB634" s="11"/>
    </row>
    <row r="635" spans="1:28" ht="15.75" customHeight="1" x14ac:dyDescent="0.3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  <c r="AA635" s="11"/>
      <c r="AB635" s="11"/>
    </row>
    <row r="636" spans="1:28" ht="15.75" customHeight="1" x14ac:dyDescent="0.3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  <c r="AA636" s="11"/>
      <c r="AB636" s="11"/>
    </row>
    <row r="637" spans="1:28" ht="15.75" customHeight="1" x14ac:dyDescent="0.3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  <c r="AA637" s="11"/>
      <c r="AB637" s="11"/>
    </row>
    <row r="638" spans="1:28" ht="15.75" customHeight="1" x14ac:dyDescent="0.3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  <c r="AA638" s="11"/>
      <c r="AB638" s="11"/>
    </row>
    <row r="639" spans="1:28" ht="15.75" customHeight="1" x14ac:dyDescent="0.3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  <c r="AA639" s="11"/>
      <c r="AB639" s="11"/>
    </row>
    <row r="640" spans="1:28" ht="15.75" customHeight="1" x14ac:dyDescent="0.3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  <c r="AA640" s="11"/>
      <c r="AB640" s="11"/>
    </row>
    <row r="641" spans="1:28" ht="15.75" customHeight="1" x14ac:dyDescent="0.3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  <c r="AA641" s="11"/>
      <c r="AB641" s="11"/>
    </row>
    <row r="642" spans="1:28" ht="15.75" customHeight="1" x14ac:dyDescent="0.3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  <c r="AA642" s="11"/>
      <c r="AB642" s="11"/>
    </row>
    <row r="643" spans="1:28" ht="15.75" customHeight="1" x14ac:dyDescent="0.3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  <c r="AA643" s="11"/>
      <c r="AB643" s="11"/>
    </row>
    <row r="644" spans="1:28" ht="15.75" customHeight="1" x14ac:dyDescent="0.3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  <c r="AA644" s="11"/>
      <c r="AB644" s="11"/>
    </row>
    <row r="645" spans="1:28" ht="15.75" customHeight="1" x14ac:dyDescent="0.3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  <c r="AA645" s="11"/>
      <c r="AB645" s="11"/>
    </row>
    <row r="646" spans="1:28" ht="15.75" customHeight="1" x14ac:dyDescent="0.3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  <c r="AA646" s="11"/>
      <c r="AB646" s="11"/>
    </row>
    <row r="647" spans="1:28" ht="15.75" customHeight="1" x14ac:dyDescent="0.3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  <c r="AA647" s="11"/>
      <c r="AB647" s="11"/>
    </row>
    <row r="648" spans="1:28" ht="15.75" customHeight="1" x14ac:dyDescent="0.3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  <c r="AA648" s="11"/>
      <c r="AB648" s="11"/>
    </row>
    <row r="649" spans="1:28" ht="15.75" customHeight="1" x14ac:dyDescent="0.3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  <c r="AA649" s="11"/>
      <c r="AB649" s="11"/>
    </row>
    <row r="650" spans="1:28" ht="15.75" customHeight="1" x14ac:dyDescent="0.3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  <c r="AA650" s="11"/>
      <c r="AB650" s="11"/>
    </row>
    <row r="651" spans="1:28" ht="15.75" customHeight="1" x14ac:dyDescent="0.3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  <c r="AA651" s="11"/>
      <c r="AB651" s="11"/>
    </row>
    <row r="652" spans="1:28" ht="15.75" customHeight="1" x14ac:dyDescent="0.3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  <c r="AA652" s="11"/>
      <c r="AB652" s="11"/>
    </row>
    <row r="653" spans="1:28" ht="15.75" customHeight="1" x14ac:dyDescent="0.3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  <c r="AA653" s="11"/>
      <c r="AB653" s="11"/>
    </row>
    <row r="654" spans="1:28" ht="15.75" customHeight="1" x14ac:dyDescent="0.3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  <c r="AA654" s="11"/>
      <c r="AB654" s="11"/>
    </row>
    <row r="655" spans="1:28" ht="15.75" customHeight="1" x14ac:dyDescent="0.3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  <c r="AA655" s="11"/>
      <c r="AB655" s="11"/>
    </row>
    <row r="656" spans="1:28" ht="15.75" customHeight="1" x14ac:dyDescent="0.3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  <c r="AA656" s="11"/>
      <c r="AB656" s="11"/>
    </row>
    <row r="657" spans="1:28" ht="15.75" customHeight="1" x14ac:dyDescent="0.3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  <c r="AA657" s="11"/>
      <c r="AB657" s="11"/>
    </row>
    <row r="658" spans="1:28" ht="15.75" customHeight="1" x14ac:dyDescent="0.3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  <c r="AA658" s="11"/>
      <c r="AB658" s="11"/>
    </row>
    <row r="659" spans="1:28" ht="15.75" customHeight="1" x14ac:dyDescent="0.3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  <c r="AA659" s="11"/>
      <c r="AB659" s="11"/>
    </row>
    <row r="660" spans="1:28" ht="15.75" customHeight="1" x14ac:dyDescent="0.3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  <c r="AA660" s="11"/>
      <c r="AB660" s="11"/>
    </row>
    <row r="661" spans="1:28" ht="15.75" customHeight="1" x14ac:dyDescent="0.3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  <c r="AA661" s="11"/>
      <c r="AB661" s="11"/>
    </row>
    <row r="662" spans="1:28" ht="15.75" customHeight="1" x14ac:dyDescent="0.3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  <c r="AA662" s="11"/>
      <c r="AB662" s="11"/>
    </row>
    <row r="663" spans="1:28" ht="15.75" customHeight="1" x14ac:dyDescent="0.3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  <c r="AA663" s="11"/>
      <c r="AB663" s="11"/>
    </row>
    <row r="664" spans="1:28" ht="15.75" customHeight="1" x14ac:dyDescent="0.3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  <c r="AA664" s="11"/>
      <c r="AB664" s="11"/>
    </row>
    <row r="665" spans="1:28" ht="15.75" customHeight="1" x14ac:dyDescent="0.3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  <c r="AA665" s="11"/>
      <c r="AB665" s="11"/>
    </row>
    <row r="666" spans="1:28" ht="15.75" customHeight="1" x14ac:dyDescent="0.3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  <c r="AA666" s="11"/>
      <c r="AB666" s="11"/>
    </row>
    <row r="667" spans="1:28" ht="15.75" customHeight="1" x14ac:dyDescent="0.3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  <c r="AA667" s="11"/>
      <c r="AB667" s="11"/>
    </row>
    <row r="668" spans="1:28" ht="15.75" customHeight="1" x14ac:dyDescent="0.3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  <c r="AA668" s="11"/>
      <c r="AB668" s="11"/>
    </row>
    <row r="669" spans="1:28" ht="15.75" customHeight="1" x14ac:dyDescent="0.3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  <c r="AA669" s="11"/>
      <c r="AB669" s="11"/>
    </row>
    <row r="670" spans="1:28" ht="15.75" customHeight="1" x14ac:dyDescent="0.3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  <c r="AA670" s="11"/>
      <c r="AB670" s="11"/>
    </row>
    <row r="671" spans="1:28" ht="15.75" customHeight="1" x14ac:dyDescent="0.3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  <c r="AA671" s="11"/>
      <c r="AB671" s="11"/>
    </row>
    <row r="672" spans="1:28" ht="15.75" customHeight="1" x14ac:dyDescent="0.3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  <c r="AA672" s="11"/>
      <c r="AB672" s="11"/>
    </row>
    <row r="673" spans="1:28" ht="15.75" customHeight="1" x14ac:dyDescent="0.3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  <c r="AA673" s="11"/>
      <c r="AB673" s="11"/>
    </row>
    <row r="674" spans="1:28" ht="15.75" customHeight="1" x14ac:dyDescent="0.3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  <c r="AA674" s="11"/>
      <c r="AB674" s="11"/>
    </row>
    <row r="675" spans="1:28" ht="15.75" customHeight="1" x14ac:dyDescent="0.3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  <c r="AA675" s="11"/>
      <c r="AB675" s="11"/>
    </row>
    <row r="676" spans="1:28" ht="15.75" customHeight="1" x14ac:dyDescent="0.3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  <c r="AA676" s="11"/>
      <c r="AB676" s="11"/>
    </row>
    <row r="677" spans="1:28" ht="15.75" customHeight="1" x14ac:dyDescent="0.3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  <c r="AA677" s="11"/>
      <c r="AB677" s="11"/>
    </row>
    <row r="678" spans="1:28" ht="15.75" customHeight="1" x14ac:dyDescent="0.3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  <c r="AA678" s="11"/>
      <c r="AB678" s="11"/>
    </row>
    <row r="679" spans="1:28" ht="15.75" customHeight="1" x14ac:dyDescent="0.3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  <c r="AA679" s="11"/>
      <c r="AB679" s="11"/>
    </row>
    <row r="680" spans="1:28" ht="15.75" customHeight="1" x14ac:dyDescent="0.3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  <c r="AA680" s="11"/>
      <c r="AB680" s="11"/>
    </row>
    <row r="681" spans="1:28" ht="15.75" customHeight="1" x14ac:dyDescent="0.3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  <c r="AA681" s="11"/>
      <c r="AB681" s="11"/>
    </row>
    <row r="682" spans="1:28" ht="15.75" customHeight="1" x14ac:dyDescent="0.3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  <c r="AA682" s="11"/>
      <c r="AB682" s="11"/>
    </row>
    <row r="683" spans="1:28" ht="15.75" customHeight="1" x14ac:dyDescent="0.3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  <c r="AA683" s="11"/>
      <c r="AB683" s="11"/>
    </row>
    <row r="684" spans="1:28" ht="15.75" customHeight="1" x14ac:dyDescent="0.3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  <c r="AA684" s="11"/>
      <c r="AB684" s="11"/>
    </row>
    <row r="685" spans="1:28" ht="15.75" customHeight="1" x14ac:dyDescent="0.3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  <c r="AA685" s="11"/>
      <c r="AB685" s="11"/>
    </row>
    <row r="686" spans="1:28" ht="15.75" customHeight="1" x14ac:dyDescent="0.3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  <c r="AA686" s="11"/>
      <c r="AB686" s="11"/>
    </row>
    <row r="687" spans="1:28" ht="15.75" customHeight="1" x14ac:dyDescent="0.3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  <c r="AA687" s="11"/>
      <c r="AB687" s="11"/>
    </row>
    <row r="688" spans="1:28" ht="15.75" customHeight="1" x14ac:dyDescent="0.3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  <c r="AA688" s="11"/>
      <c r="AB688" s="11"/>
    </row>
    <row r="689" spans="1:28" ht="15.75" customHeight="1" x14ac:dyDescent="0.3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  <c r="AA689" s="11"/>
      <c r="AB689" s="11"/>
    </row>
    <row r="690" spans="1:28" ht="15.75" customHeight="1" x14ac:dyDescent="0.3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  <c r="AA690" s="11"/>
      <c r="AB690" s="11"/>
    </row>
    <row r="691" spans="1:28" ht="15.75" customHeight="1" x14ac:dyDescent="0.3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  <c r="AA691" s="11"/>
      <c r="AB691" s="11"/>
    </row>
    <row r="692" spans="1:28" ht="15.75" customHeight="1" x14ac:dyDescent="0.3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  <c r="AA692" s="11"/>
      <c r="AB692" s="11"/>
    </row>
    <row r="693" spans="1:28" ht="15.75" customHeight="1" x14ac:dyDescent="0.3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  <c r="AA693" s="11"/>
      <c r="AB693" s="11"/>
    </row>
    <row r="694" spans="1:28" ht="15.75" customHeight="1" x14ac:dyDescent="0.3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  <c r="AA694" s="11"/>
      <c r="AB694" s="11"/>
    </row>
    <row r="695" spans="1:28" ht="15.75" customHeight="1" x14ac:dyDescent="0.3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  <c r="AA695" s="11"/>
      <c r="AB695" s="11"/>
    </row>
    <row r="696" spans="1:28" ht="15.75" customHeight="1" x14ac:dyDescent="0.3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  <c r="AA696" s="11"/>
      <c r="AB696" s="11"/>
    </row>
    <row r="697" spans="1:28" ht="15.75" customHeight="1" x14ac:dyDescent="0.3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  <c r="AA697" s="11"/>
      <c r="AB697" s="11"/>
    </row>
    <row r="698" spans="1:28" ht="15.75" customHeight="1" x14ac:dyDescent="0.3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  <c r="AA698" s="11"/>
      <c r="AB698" s="11"/>
    </row>
    <row r="699" spans="1:28" ht="15.75" customHeight="1" x14ac:dyDescent="0.3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  <c r="AA699" s="11"/>
      <c r="AB699" s="11"/>
    </row>
    <row r="700" spans="1:28" ht="15.75" customHeight="1" x14ac:dyDescent="0.3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  <c r="AA700" s="11"/>
      <c r="AB700" s="11"/>
    </row>
    <row r="701" spans="1:28" ht="15.75" customHeight="1" x14ac:dyDescent="0.3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  <c r="AA701" s="11"/>
      <c r="AB701" s="11"/>
    </row>
    <row r="702" spans="1:28" ht="15.75" customHeight="1" x14ac:dyDescent="0.3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  <c r="AA702" s="11"/>
      <c r="AB702" s="11"/>
    </row>
    <row r="703" spans="1:28" ht="15.75" customHeight="1" x14ac:dyDescent="0.3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  <c r="AA703" s="11"/>
      <c r="AB703" s="11"/>
    </row>
    <row r="704" spans="1:28" ht="15.75" customHeight="1" x14ac:dyDescent="0.3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  <c r="AA704" s="11"/>
      <c r="AB704" s="11"/>
    </row>
    <row r="705" spans="1:28" ht="15.75" customHeight="1" x14ac:dyDescent="0.3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  <c r="AA705" s="11"/>
      <c r="AB705" s="11"/>
    </row>
    <row r="706" spans="1:28" ht="15.75" customHeight="1" x14ac:dyDescent="0.3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  <c r="AA706" s="11"/>
      <c r="AB706" s="11"/>
    </row>
    <row r="707" spans="1:28" ht="15.75" customHeight="1" x14ac:dyDescent="0.3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  <c r="AA707" s="11"/>
      <c r="AB707" s="11"/>
    </row>
    <row r="708" spans="1:28" ht="15.75" customHeight="1" x14ac:dyDescent="0.3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  <c r="AA708" s="11"/>
      <c r="AB708" s="11"/>
    </row>
    <row r="709" spans="1:28" ht="15.75" customHeight="1" x14ac:dyDescent="0.3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  <c r="AA709" s="11"/>
      <c r="AB709" s="11"/>
    </row>
    <row r="710" spans="1:28" ht="15.75" customHeight="1" x14ac:dyDescent="0.3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  <c r="AA710" s="11"/>
      <c r="AB710" s="11"/>
    </row>
    <row r="711" spans="1:28" ht="15.75" customHeight="1" x14ac:dyDescent="0.3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  <c r="AA711" s="11"/>
      <c r="AB711" s="11"/>
    </row>
    <row r="712" spans="1:28" ht="15.75" customHeight="1" x14ac:dyDescent="0.3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  <c r="AA712" s="11"/>
      <c r="AB712" s="11"/>
    </row>
    <row r="713" spans="1:28" ht="15.75" customHeight="1" x14ac:dyDescent="0.3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  <c r="AA713" s="11"/>
      <c r="AB713" s="11"/>
    </row>
    <row r="714" spans="1:28" ht="15.75" customHeight="1" x14ac:dyDescent="0.3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  <c r="AA714" s="11"/>
      <c r="AB714" s="11"/>
    </row>
    <row r="715" spans="1:28" ht="15.75" customHeight="1" x14ac:dyDescent="0.3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  <c r="AA715" s="11"/>
      <c r="AB715" s="11"/>
    </row>
    <row r="716" spans="1:28" ht="15.75" customHeight="1" x14ac:dyDescent="0.3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  <c r="AA716" s="11"/>
      <c r="AB716" s="11"/>
    </row>
    <row r="717" spans="1:28" ht="15.75" customHeight="1" x14ac:dyDescent="0.3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  <c r="AA717" s="11"/>
      <c r="AB717" s="11"/>
    </row>
    <row r="718" spans="1:28" ht="15.75" customHeight="1" x14ac:dyDescent="0.3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  <c r="AA718" s="11"/>
      <c r="AB718" s="11"/>
    </row>
    <row r="719" spans="1:28" ht="15.75" customHeight="1" x14ac:dyDescent="0.3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  <c r="AA719" s="11"/>
      <c r="AB719" s="11"/>
    </row>
    <row r="720" spans="1:28" ht="15.75" customHeight="1" x14ac:dyDescent="0.3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  <c r="AA720" s="11"/>
      <c r="AB720" s="11"/>
    </row>
    <row r="721" spans="1:28" ht="15.75" customHeight="1" x14ac:dyDescent="0.3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  <c r="AA721" s="11"/>
      <c r="AB721" s="11"/>
    </row>
    <row r="722" spans="1:28" ht="15.75" customHeight="1" x14ac:dyDescent="0.3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  <c r="AA722" s="11"/>
      <c r="AB722" s="11"/>
    </row>
    <row r="723" spans="1:28" ht="15.75" customHeight="1" x14ac:dyDescent="0.3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  <c r="AA723" s="11"/>
      <c r="AB723" s="11"/>
    </row>
    <row r="724" spans="1:28" ht="15.75" customHeight="1" x14ac:dyDescent="0.3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  <c r="AA724" s="11"/>
      <c r="AB724" s="11"/>
    </row>
    <row r="725" spans="1:28" ht="15.75" customHeight="1" x14ac:dyDescent="0.3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  <c r="AA725" s="11"/>
      <c r="AB725" s="11"/>
    </row>
    <row r="726" spans="1:28" ht="15.75" customHeight="1" x14ac:dyDescent="0.3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  <c r="AA726" s="11"/>
      <c r="AB726" s="11"/>
    </row>
    <row r="727" spans="1:28" ht="15.75" customHeight="1" x14ac:dyDescent="0.3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  <c r="AA727" s="11"/>
      <c r="AB727" s="11"/>
    </row>
    <row r="728" spans="1:28" ht="15.75" customHeight="1" x14ac:dyDescent="0.3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  <c r="AA728" s="11"/>
      <c r="AB728" s="11"/>
    </row>
    <row r="729" spans="1:28" ht="15.75" customHeight="1" x14ac:dyDescent="0.3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  <c r="AA729" s="11"/>
      <c r="AB729" s="11"/>
    </row>
    <row r="730" spans="1:28" ht="15.75" customHeight="1" x14ac:dyDescent="0.3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  <c r="AA730" s="11"/>
      <c r="AB730" s="11"/>
    </row>
    <row r="731" spans="1:28" ht="15.75" customHeight="1" x14ac:dyDescent="0.3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  <c r="AA731" s="11"/>
      <c r="AB731" s="11"/>
    </row>
    <row r="732" spans="1:28" ht="15.75" customHeight="1" x14ac:dyDescent="0.3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  <c r="AA732" s="11"/>
      <c r="AB732" s="11"/>
    </row>
    <row r="733" spans="1:28" ht="15.75" customHeight="1" x14ac:dyDescent="0.3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  <c r="AA733" s="11"/>
      <c r="AB733" s="11"/>
    </row>
    <row r="734" spans="1:28" ht="15.75" customHeight="1" x14ac:dyDescent="0.3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  <c r="AA734" s="11"/>
      <c r="AB734" s="11"/>
    </row>
    <row r="735" spans="1:28" ht="15.75" customHeight="1" x14ac:dyDescent="0.3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  <c r="AA735" s="11"/>
      <c r="AB735" s="11"/>
    </row>
    <row r="736" spans="1:28" ht="15.75" customHeight="1" x14ac:dyDescent="0.3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  <c r="AA736" s="11"/>
      <c r="AB736" s="11"/>
    </row>
    <row r="737" spans="1:28" ht="15.75" customHeight="1" x14ac:dyDescent="0.3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  <c r="AA737" s="11"/>
      <c r="AB737" s="11"/>
    </row>
    <row r="738" spans="1:28" ht="15.75" customHeight="1" x14ac:dyDescent="0.3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  <c r="AA738" s="11"/>
      <c r="AB738" s="11"/>
    </row>
    <row r="739" spans="1:28" ht="15.75" customHeight="1" x14ac:dyDescent="0.3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  <c r="AA739" s="11"/>
      <c r="AB739" s="11"/>
    </row>
    <row r="740" spans="1:28" ht="15.75" customHeight="1" x14ac:dyDescent="0.3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  <c r="AA740" s="11"/>
      <c r="AB740" s="11"/>
    </row>
    <row r="741" spans="1:28" ht="15.75" customHeight="1" x14ac:dyDescent="0.3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  <c r="AA741" s="11"/>
      <c r="AB741" s="11"/>
    </row>
    <row r="742" spans="1:28" ht="15.75" customHeight="1" x14ac:dyDescent="0.3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  <c r="AA742" s="11"/>
      <c r="AB742" s="11"/>
    </row>
    <row r="743" spans="1:28" ht="15.75" customHeight="1" x14ac:dyDescent="0.3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  <c r="AA743" s="11"/>
      <c r="AB743" s="11"/>
    </row>
    <row r="744" spans="1:28" ht="15.75" customHeight="1" x14ac:dyDescent="0.3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  <c r="AA744" s="11"/>
      <c r="AB744" s="11"/>
    </row>
    <row r="745" spans="1:28" ht="15.75" customHeight="1" x14ac:dyDescent="0.3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  <c r="AA745" s="11"/>
      <c r="AB745" s="11"/>
    </row>
    <row r="746" spans="1:28" ht="15.75" customHeight="1" x14ac:dyDescent="0.3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  <c r="AA746" s="11"/>
      <c r="AB746" s="11"/>
    </row>
    <row r="747" spans="1:28" ht="15.75" customHeight="1" x14ac:dyDescent="0.3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  <c r="AA747" s="11"/>
      <c r="AB747" s="11"/>
    </row>
    <row r="748" spans="1:28" ht="15.75" customHeight="1" x14ac:dyDescent="0.3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  <c r="AA748" s="11"/>
      <c r="AB748" s="11"/>
    </row>
    <row r="749" spans="1:28" ht="15.75" customHeight="1" x14ac:dyDescent="0.3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  <c r="AA749" s="11"/>
      <c r="AB749" s="11"/>
    </row>
    <row r="750" spans="1:28" ht="15.75" customHeight="1" x14ac:dyDescent="0.3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  <c r="AA750" s="11"/>
      <c r="AB750" s="11"/>
    </row>
    <row r="751" spans="1:28" ht="15.75" customHeight="1" x14ac:dyDescent="0.3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  <c r="AA751" s="11"/>
      <c r="AB751" s="11"/>
    </row>
    <row r="752" spans="1:28" ht="15.75" customHeight="1" x14ac:dyDescent="0.3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  <c r="AA752" s="11"/>
      <c r="AB752" s="11"/>
    </row>
    <row r="753" spans="1:28" ht="15.75" customHeight="1" x14ac:dyDescent="0.3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  <c r="AA753" s="11"/>
      <c r="AB753" s="11"/>
    </row>
    <row r="754" spans="1:28" ht="15.75" customHeight="1" x14ac:dyDescent="0.3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  <c r="AA754" s="11"/>
      <c r="AB754" s="11"/>
    </row>
    <row r="755" spans="1:28" ht="15.75" customHeight="1" x14ac:dyDescent="0.3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  <c r="AA755" s="11"/>
      <c r="AB755" s="11"/>
    </row>
    <row r="756" spans="1:28" ht="15.75" customHeight="1" x14ac:dyDescent="0.3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  <c r="AA756" s="11"/>
      <c r="AB756" s="11"/>
    </row>
    <row r="757" spans="1:28" ht="15.75" customHeight="1" x14ac:dyDescent="0.3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  <c r="AA757" s="11"/>
      <c r="AB757" s="11"/>
    </row>
    <row r="758" spans="1:28" ht="15.75" customHeight="1" x14ac:dyDescent="0.3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  <c r="AA758" s="11"/>
      <c r="AB758" s="11"/>
    </row>
    <row r="759" spans="1:28" ht="15.75" customHeight="1" x14ac:dyDescent="0.3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  <c r="AA759" s="11"/>
      <c r="AB759" s="11"/>
    </row>
    <row r="760" spans="1:28" ht="15.75" customHeight="1" x14ac:dyDescent="0.3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  <c r="AA760" s="11"/>
      <c r="AB760" s="11"/>
    </row>
    <row r="761" spans="1:28" ht="15.75" customHeight="1" x14ac:dyDescent="0.3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  <c r="AA761" s="11"/>
      <c r="AB761" s="11"/>
    </row>
    <row r="762" spans="1:28" ht="15.75" customHeight="1" x14ac:dyDescent="0.3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  <c r="AA762" s="11"/>
      <c r="AB762" s="11"/>
    </row>
    <row r="763" spans="1:28" ht="15.75" customHeight="1" x14ac:dyDescent="0.3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  <c r="AA763" s="11"/>
      <c r="AB763" s="11"/>
    </row>
    <row r="764" spans="1:28" ht="15.75" customHeight="1" x14ac:dyDescent="0.3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  <c r="AA764" s="11"/>
      <c r="AB764" s="11"/>
    </row>
    <row r="765" spans="1:28" ht="15.75" customHeight="1" x14ac:dyDescent="0.3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  <c r="AA765" s="11"/>
      <c r="AB765" s="11"/>
    </row>
    <row r="766" spans="1:28" ht="15.75" customHeight="1" x14ac:dyDescent="0.3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  <c r="AA766" s="11"/>
      <c r="AB766" s="11"/>
    </row>
    <row r="767" spans="1:28" ht="15.75" customHeight="1" x14ac:dyDescent="0.3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  <c r="AA767" s="11"/>
      <c r="AB767" s="11"/>
    </row>
    <row r="768" spans="1:28" ht="15.75" customHeight="1" x14ac:dyDescent="0.3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  <c r="AA768" s="11"/>
      <c r="AB768" s="11"/>
    </row>
    <row r="769" spans="1:28" ht="15.75" customHeight="1" x14ac:dyDescent="0.3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  <c r="AA769" s="11"/>
      <c r="AB769" s="11"/>
    </row>
    <row r="770" spans="1:28" ht="15.75" customHeight="1" x14ac:dyDescent="0.3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  <c r="AA770" s="11"/>
      <c r="AB770" s="11"/>
    </row>
    <row r="771" spans="1:28" ht="15.75" customHeight="1" x14ac:dyDescent="0.3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  <c r="AA771" s="11"/>
      <c r="AB771" s="11"/>
    </row>
    <row r="772" spans="1:28" ht="15.75" customHeight="1" x14ac:dyDescent="0.3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  <c r="AA772" s="11"/>
      <c r="AB772" s="11"/>
    </row>
    <row r="773" spans="1:28" ht="15.75" customHeight="1" x14ac:dyDescent="0.3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  <c r="AA773" s="11"/>
      <c r="AB773" s="11"/>
    </row>
    <row r="774" spans="1:28" ht="15.75" customHeight="1" x14ac:dyDescent="0.3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  <c r="AA774" s="11"/>
      <c r="AB774" s="11"/>
    </row>
    <row r="775" spans="1:28" ht="15.75" customHeight="1" x14ac:dyDescent="0.3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  <c r="AA775" s="11"/>
      <c r="AB775" s="11"/>
    </row>
    <row r="776" spans="1:28" ht="15.75" customHeight="1" x14ac:dyDescent="0.3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  <c r="AA776" s="11"/>
      <c r="AB776" s="11"/>
    </row>
    <row r="777" spans="1:28" ht="15.75" customHeight="1" x14ac:dyDescent="0.3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  <c r="AA777" s="11"/>
      <c r="AB777" s="11"/>
    </row>
    <row r="778" spans="1:28" ht="15.75" customHeight="1" x14ac:dyDescent="0.3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  <c r="AA778" s="11"/>
      <c r="AB778" s="11"/>
    </row>
    <row r="779" spans="1:28" ht="15.75" customHeight="1" x14ac:dyDescent="0.3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  <c r="AA779" s="11"/>
      <c r="AB779" s="11"/>
    </row>
    <row r="780" spans="1:28" ht="15.75" customHeight="1" x14ac:dyDescent="0.3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  <c r="AA780" s="11"/>
      <c r="AB780" s="11"/>
    </row>
    <row r="781" spans="1:28" ht="15.75" customHeight="1" x14ac:dyDescent="0.3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  <c r="AA781" s="11"/>
      <c r="AB781" s="11"/>
    </row>
    <row r="782" spans="1:28" ht="15.75" customHeight="1" x14ac:dyDescent="0.3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  <c r="AA782" s="11"/>
      <c r="AB782" s="11"/>
    </row>
    <row r="783" spans="1:28" ht="15.75" customHeight="1" x14ac:dyDescent="0.3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  <c r="AA783" s="11"/>
      <c r="AB783" s="11"/>
    </row>
    <row r="784" spans="1:28" ht="15.75" customHeight="1" x14ac:dyDescent="0.3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  <c r="AA784" s="11"/>
      <c r="AB784" s="11"/>
    </row>
    <row r="785" spans="1:28" ht="15.75" customHeight="1" x14ac:dyDescent="0.3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  <c r="AA785" s="11"/>
      <c r="AB785" s="11"/>
    </row>
    <row r="786" spans="1:28" ht="15.75" customHeight="1" x14ac:dyDescent="0.3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  <c r="AA786" s="11"/>
      <c r="AB786" s="11"/>
    </row>
    <row r="787" spans="1:28" ht="15.75" customHeight="1" x14ac:dyDescent="0.3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  <c r="AA787" s="11"/>
      <c r="AB787" s="11"/>
    </row>
    <row r="788" spans="1:28" ht="15.75" customHeight="1" x14ac:dyDescent="0.3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  <c r="AA788" s="11"/>
      <c r="AB788" s="11"/>
    </row>
    <row r="789" spans="1:28" ht="15.75" customHeight="1" x14ac:dyDescent="0.3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  <c r="AA789" s="11"/>
      <c r="AB789" s="11"/>
    </row>
    <row r="790" spans="1:28" ht="15.75" customHeight="1" x14ac:dyDescent="0.3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  <c r="AA790" s="11"/>
      <c r="AB790" s="11"/>
    </row>
    <row r="791" spans="1:28" ht="15.75" customHeight="1" x14ac:dyDescent="0.3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  <c r="AA791" s="11"/>
      <c r="AB791" s="11"/>
    </row>
    <row r="792" spans="1:28" ht="15.75" customHeight="1" x14ac:dyDescent="0.3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  <c r="AA792" s="11"/>
      <c r="AB792" s="11"/>
    </row>
    <row r="793" spans="1:28" ht="15.75" customHeight="1" x14ac:dyDescent="0.3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  <c r="AA793" s="11"/>
      <c r="AB793" s="11"/>
    </row>
    <row r="794" spans="1:28" ht="15.75" customHeight="1" x14ac:dyDescent="0.3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  <c r="AA794" s="11"/>
      <c r="AB794" s="11"/>
    </row>
    <row r="795" spans="1:28" ht="15.75" customHeight="1" x14ac:dyDescent="0.3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  <c r="AA795" s="11"/>
      <c r="AB795" s="11"/>
    </row>
    <row r="796" spans="1:28" ht="15.75" customHeight="1" x14ac:dyDescent="0.3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  <c r="AA796" s="11"/>
      <c r="AB796" s="11"/>
    </row>
    <row r="797" spans="1:28" ht="15.75" customHeight="1" x14ac:dyDescent="0.3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  <c r="AA797" s="11"/>
      <c r="AB797" s="11"/>
    </row>
    <row r="798" spans="1:28" ht="15.75" customHeight="1" x14ac:dyDescent="0.3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  <c r="AA798" s="11"/>
      <c r="AB798" s="11"/>
    </row>
    <row r="799" spans="1:28" ht="15.75" customHeight="1" x14ac:dyDescent="0.3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  <c r="AA799" s="11"/>
      <c r="AB799" s="11"/>
    </row>
    <row r="800" spans="1:28" ht="15.75" customHeight="1" x14ac:dyDescent="0.3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  <c r="AA800" s="11"/>
      <c r="AB800" s="11"/>
    </row>
    <row r="801" spans="1:28" ht="15.75" customHeight="1" x14ac:dyDescent="0.3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  <c r="AA801" s="11"/>
      <c r="AB801" s="11"/>
    </row>
    <row r="802" spans="1:28" ht="15.75" customHeight="1" x14ac:dyDescent="0.3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  <c r="AA802" s="11"/>
      <c r="AB802" s="11"/>
    </row>
    <row r="803" spans="1:28" ht="15.75" customHeight="1" x14ac:dyDescent="0.3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  <c r="AA803" s="11"/>
      <c r="AB803" s="11"/>
    </row>
    <row r="804" spans="1:28" ht="15.75" customHeight="1" x14ac:dyDescent="0.3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  <c r="AA804" s="11"/>
      <c r="AB804" s="11"/>
    </row>
    <row r="805" spans="1:28" ht="15.75" customHeight="1" x14ac:dyDescent="0.3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  <c r="AA805" s="11"/>
      <c r="AB805" s="11"/>
    </row>
    <row r="806" spans="1:28" ht="15.75" customHeight="1" x14ac:dyDescent="0.3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  <c r="AA806" s="11"/>
      <c r="AB806" s="11"/>
    </row>
    <row r="807" spans="1:28" ht="15.75" customHeight="1" x14ac:dyDescent="0.3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  <c r="AA807" s="11"/>
      <c r="AB807" s="11"/>
    </row>
    <row r="808" spans="1:28" ht="15.75" customHeight="1" x14ac:dyDescent="0.3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  <c r="AA808" s="11"/>
      <c r="AB808" s="11"/>
    </row>
    <row r="809" spans="1:28" ht="15.75" customHeight="1" x14ac:dyDescent="0.3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  <c r="AA809" s="11"/>
      <c r="AB809" s="11"/>
    </row>
    <row r="810" spans="1:28" ht="15.75" customHeight="1" x14ac:dyDescent="0.3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  <c r="AA810" s="11"/>
      <c r="AB810" s="11"/>
    </row>
    <row r="811" spans="1:28" ht="15.75" customHeight="1" x14ac:dyDescent="0.3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  <c r="AA811" s="11"/>
      <c r="AB811" s="11"/>
    </row>
    <row r="812" spans="1:28" ht="15.75" customHeight="1" x14ac:dyDescent="0.3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  <c r="AA812" s="11"/>
      <c r="AB812" s="11"/>
    </row>
    <row r="813" spans="1:28" ht="15.75" customHeight="1" x14ac:dyDescent="0.3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  <c r="AA813" s="11"/>
      <c r="AB813" s="11"/>
    </row>
    <row r="814" spans="1:28" ht="15.75" customHeight="1" x14ac:dyDescent="0.3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  <c r="AA814" s="11"/>
      <c r="AB814" s="11"/>
    </row>
    <row r="815" spans="1:28" ht="15.75" customHeight="1" x14ac:dyDescent="0.3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  <c r="AA815" s="11"/>
      <c r="AB815" s="11"/>
    </row>
    <row r="816" spans="1:28" ht="15.75" customHeight="1" x14ac:dyDescent="0.3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  <c r="AA816" s="11"/>
      <c r="AB816" s="11"/>
    </row>
    <row r="817" spans="1:28" ht="15.75" customHeight="1" x14ac:dyDescent="0.3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  <c r="AA817" s="11"/>
      <c r="AB817" s="11"/>
    </row>
    <row r="818" spans="1:28" ht="15.75" customHeight="1" x14ac:dyDescent="0.3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  <c r="AA818" s="11"/>
      <c r="AB818" s="11"/>
    </row>
    <row r="819" spans="1:28" ht="15.75" customHeight="1" x14ac:dyDescent="0.3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  <c r="AA819" s="11"/>
      <c r="AB819" s="11"/>
    </row>
    <row r="820" spans="1:28" ht="15.75" customHeight="1" x14ac:dyDescent="0.3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  <c r="AA820" s="11"/>
      <c r="AB820" s="11"/>
    </row>
    <row r="821" spans="1:28" ht="15.75" customHeight="1" x14ac:dyDescent="0.3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  <c r="AA821" s="11"/>
      <c r="AB821" s="11"/>
    </row>
    <row r="822" spans="1:28" ht="15.75" customHeight="1" x14ac:dyDescent="0.3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  <c r="AA822" s="11"/>
      <c r="AB822" s="11"/>
    </row>
    <row r="823" spans="1:28" ht="15.75" customHeight="1" x14ac:dyDescent="0.3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  <c r="AA823" s="11"/>
      <c r="AB823" s="11"/>
    </row>
    <row r="824" spans="1:28" ht="15.75" customHeight="1" x14ac:dyDescent="0.3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  <c r="AA824" s="11"/>
      <c r="AB824" s="11"/>
    </row>
    <row r="825" spans="1:28" ht="15.75" customHeight="1" x14ac:dyDescent="0.3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  <c r="AA825" s="11"/>
      <c r="AB825" s="11"/>
    </row>
    <row r="826" spans="1:28" ht="15.75" customHeight="1" x14ac:dyDescent="0.3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  <c r="AA826" s="11"/>
      <c r="AB826" s="11"/>
    </row>
    <row r="827" spans="1:28" ht="15.75" customHeight="1" x14ac:dyDescent="0.3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  <c r="AA827" s="11"/>
      <c r="AB827" s="11"/>
    </row>
    <row r="828" spans="1:28" ht="15.75" customHeight="1" x14ac:dyDescent="0.3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  <c r="AA828" s="11"/>
      <c r="AB828" s="11"/>
    </row>
    <row r="829" spans="1:28" ht="15.75" customHeight="1" x14ac:dyDescent="0.3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  <c r="AA829" s="11"/>
      <c r="AB829" s="11"/>
    </row>
    <row r="830" spans="1:28" ht="15.75" customHeight="1" x14ac:dyDescent="0.3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  <c r="AA830" s="11"/>
      <c r="AB830" s="11"/>
    </row>
    <row r="831" spans="1:28" ht="15.75" customHeight="1" x14ac:dyDescent="0.3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  <c r="AA831" s="11"/>
      <c r="AB831" s="11"/>
    </row>
    <row r="832" spans="1:28" ht="15.75" customHeight="1" x14ac:dyDescent="0.3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  <c r="AA832" s="11"/>
      <c r="AB832" s="11"/>
    </row>
    <row r="833" spans="1:28" ht="15.75" customHeight="1" x14ac:dyDescent="0.3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  <c r="AA833" s="11"/>
      <c r="AB833" s="11"/>
    </row>
    <row r="834" spans="1:28" ht="15.75" customHeight="1" x14ac:dyDescent="0.3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  <c r="AA834" s="11"/>
      <c r="AB834" s="11"/>
    </row>
    <row r="835" spans="1:28" ht="15.75" customHeight="1" x14ac:dyDescent="0.3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  <c r="AA835" s="11"/>
      <c r="AB835" s="11"/>
    </row>
    <row r="836" spans="1:28" ht="15.75" customHeight="1" x14ac:dyDescent="0.3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  <c r="AA836" s="11"/>
      <c r="AB836" s="11"/>
    </row>
    <row r="837" spans="1:28" ht="15.75" customHeight="1" x14ac:dyDescent="0.3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  <c r="AA837" s="11"/>
      <c r="AB837" s="11"/>
    </row>
    <row r="838" spans="1:28" ht="15.75" customHeight="1" x14ac:dyDescent="0.3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  <c r="AA838" s="11"/>
      <c r="AB838" s="11"/>
    </row>
    <row r="839" spans="1:28" ht="15.75" customHeight="1" x14ac:dyDescent="0.3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  <c r="AA839" s="11"/>
      <c r="AB839" s="11"/>
    </row>
    <row r="840" spans="1:28" ht="15.75" customHeight="1" x14ac:dyDescent="0.3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  <c r="AA840" s="11"/>
      <c r="AB840" s="11"/>
    </row>
    <row r="841" spans="1:28" ht="15.75" customHeight="1" x14ac:dyDescent="0.3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  <c r="AA841" s="11"/>
      <c r="AB841" s="11"/>
    </row>
    <row r="842" spans="1:28" ht="15.75" customHeight="1" x14ac:dyDescent="0.3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  <c r="AA842" s="11"/>
      <c r="AB842" s="11"/>
    </row>
    <row r="843" spans="1:28" ht="15.75" customHeight="1" x14ac:dyDescent="0.3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  <c r="AA843" s="11"/>
      <c r="AB843" s="11"/>
    </row>
    <row r="844" spans="1:28" ht="15.75" customHeight="1" x14ac:dyDescent="0.3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  <c r="AA844" s="11"/>
      <c r="AB844" s="11"/>
    </row>
    <row r="845" spans="1:28" ht="15.75" customHeight="1" x14ac:dyDescent="0.3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  <c r="AA845" s="11"/>
      <c r="AB845" s="11"/>
    </row>
    <row r="846" spans="1:28" ht="15.75" customHeight="1" x14ac:dyDescent="0.3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  <c r="AA846" s="11"/>
      <c r="AB846" s="11"/>
    </row>
    <row r="847" spans="1:28" ht="15.75" customHeight="1" x14ac:dyDescent="0.3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  <c r="AA847" s="11"/>
      <c r="AB847" s="11"/>
    </row>
    <row r="848" spans="1:28" ht="15.75" customHeight="1" x14ac:dyDescent="0.3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  <c r="AA848" s="11"/>
      <c r="AB848" s="11"/>
    </row>
    <row r="849" spans="1:28" ht="15.75" customHeight="1" x14ac:dyDescent="0.3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  <c r="AA849" s="11"/>
      <c r="AB849" s="11"/>
    </row>
    <row r="850" spans="1:28" ht="15.75" customHeight="1" x14ac:dyDescent="0.3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  <c r="AA850" s="11"/>
      <c r="AB850" s="11"/>
    </row>
    <row r="851" spans="1:28" ht="15.75" customHeight="1" x14ac:dyDescent="0.3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  <c r="AA851" s="11"/>
      <c r="AB851" s="11"/>
    </row>
    <row r="852" spans="1:28" ht="15.75" customHeight="1" x14ac:dyDescent="0.3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  <c r="AA852" s="11"/>
      <c r="AB852" s="11"/>
    </row>
    <row r="853" spans="1:28" ht="15.75" customHeight="1" x14ac:dyDescent="0.3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  <c r="AA853" s="11"/>
      <c r="AB853" s="11"/>
    </row>
    <row r="854" spans="1:28" ht="15.75" customHeight="1" x14ac:dyDescent="0.3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  <c r="AA854" s="11"/>
      <c r="AB854" s="11"/>
    </row>
    <row r="855" spans="1:28" ht="15.75" customHeight="1" x14ac:dyDescent="0.3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  <c r="AA855" s="11"/>
      <c r="AB855" s="11"/>
    </row>
    <row r="856" spans="1:28" ht="15.75" customHeight="1" x14ac:dyDescent="0.3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  <c r="AA856" s="11"/>
      <c r="AB856" s="11"/>
    </row>
    <row r="857" spans="1:28" ht="15.75" customHeight="1" x14ac:dyDescent="0.3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  <c r="AA857" s="11"/>
      <c r="AB857" s="11"/>
    </row>
    <row r="858" spans="1:28" ht="15.75" customHeight="1" x14ac:dyDescent="0.3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  <c r="AA858" s="11"/>
      <c r="AB858" s="11"/>
    </row>
    <row r="859" spans="1:28" ht="15.75" customHeight="1" x14ac:dyDescent="0.3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  <c r="AA859" s="11"/>
      <c r="AB859" s="11"/>
    </row>
    <row r="860" spans="1:28" ht="15.75" customHeight="1" x14ac:dyDescent="0.3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  <c r="AA860" s="11"/>
      <c r="AB860" s="11"/>
    </row>
    <row r="861" spans="1:28" ht="15.75" customHeight="1" x14ac:dyDescent="0.3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  <c r="AA861" s="11"/>
      <c r="AB861" s="11"/>
    </row>
    <row r="862" spans="1:28" ht="15.75" customHeight="1" x14ac:dyDescent="0.3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  <c r="AA862" s="11"/>
      <c r="AB862" s="11"/>
    </row>
    <row r="863" spans="1:28" ht="15.75" customHeight="1" x14ac:dyDescent="0.3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  <c r="AA863" s="11"/>
      <c r="AB863" s="11"/>
    </row>
    <row r="864" spans="1:28" ht="15.75" customHeight="1" x14ac:dyDescent="0.3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  <c r="AA864" s="11"/>
      <c r="AB864" s="11"/>
    </row>
    <row r="865" spans="1:28" ht="15.75" customHeight="1" x14ac:dyDescent="0.3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  <c r="AA865" s="11"/>
      <c r="AB865" s="11"/>
    </row>
    <row r="866" spans="1:28" ht="15.75" customHeight="1" x14ac:dyDescent="0.3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  <c r="AA866" s="11"/>
      <c r="AB866" s="11"/>
    </row>
    <row r="867" spans="1:28" ht="15.75" customHeight="1" x14ac:dyDescent="0.3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  <c r="AA867" s="11"/>
      <c r="AB867" s="11"/>
    </row>
    <row r="868" spans="1:28" ht="15.75" customHeight="1" x14ac:dyDescent="0.3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  <c r="AA868" s="11"/>
      <c r="AB868" s="11"/>
    </row>
    <row r="869" spans="1:28" ht="15.75" customHeight="1" x14ac:dyDescent="0.3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  <c r="AA869" s="11"/>
      <c r="AB869" s="11"/>
    </row>
    <row r="870" spans="1:28" ht="15.75" customHeight="1" x14ac:dyDescent="0.3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  <c r="AA870" s="11"/>
      <c r="AB870" s="11"/>
    </row>
    <row r="871" spans="1:28" ht="15.75" customHeight="1" x14ac:dyDescent="0.3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  <c r="AA871" s="11"/>
      <c r="AB871" s="11"/>
    </row>
    <row r="872" spans="1:28" ht="15.75" customHeight="1" x14ac:dyDescent="0.3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  <c r="AA872" s="11"/>
      <c r="AB872" s="11"/>
    </row>
    <row r="873" spans="1:28" ht="15.75" customHeight="1" x14ac:dyDescent="0.3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  <c r="AA873" s="11"/>
      <c r="AB873" s="11"/>
    </row>
    <row r="874" spans="1:28" ht="15.75" customHeight="1" x14ac:dyDescent="0.3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  <c r="AA874" s="11"/>
      <c r="AB874" s="11"/>
    </row>
    <row r="875" spans="1:28" ht="15.75" customHeight="1" x14ac:dyDescent="0.3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  <c r="AA875" s="11"/>
      <c r="AB875" s="11"/>
    </row>
    <row r="876" spans="1:28" ht="15.75" customHeight="1" x14ac:dyDescent="0.3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  <c r="AA876" s="11"/>
      <c r="AB876" s="11"/>
    </row>
    <row r="877" spans="1:28" ht="15.75" customHeight="1" x14ac:dyDescent="0.3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  <c r="AA877" s="11"/>
      <c r="AB877" s="11"/>
    </row>
    <row r="878" spans="1:28" ht="15.75" customHeight="1" x14ac:dyDescent="0.3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  <c r="AA878" s="11"/>
      <c r="AB878" s="11"/>
    </row>
    <row r="879" spans="1:28" ht="15.75" customHeight="1" x14ac:dyDescent="0.3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  <c r="AA879" s="11"/>
      <c r="AB879" s="11"/>
    </row>
    <row r="880" spans="1:28" ht="15.75" customHeight="1" x14ac:dyDescent="0.3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  <c r="AA880" s="11"/>
      <c r="AB880" s="11"/>
    </row>
    <row r="881" spans="1:28" ht="15.75" customHeight="1" x14ac:dyDescent="0.3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  <c r="AA881" s="11"/>
      <c r="AB881" s="11"/>
    </row>
    <row r="882" spans="1:28" ht="15.75" customHeight="1" x14ac:dyDescent="0.3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  <c r="AA882" s="11"/>
      <c r="AB882" s="11"/>
    </row>
    <row r="883" spans="1:28" ht="15.75" customHeight="1" x14ac:dyDescent="0.3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  <c r="AA883" s="11"/>
      <c r="AB883" s="11"/>
    </row>
    <row r="884" spans="1:28" ht="15.75" customHeight="1" x14ac:dyDescent="0.3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  <c r="AA884" s="11"/>
      <c r="AB884" s="11"/>
    </row>
    <row r="885" spans="1:28" ht="15.75" customHeight="1" x14ac:dyDescent="0.3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  <c r="AA885" s="11"/>
      <c r="AB885" s="11"/>
    </row>
    <row r="886" spans="1:28" ht="15.75" customHeight="1" x14ac:dyDescent="0.3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  <c r="AA886" s="11"/>
      <c r="AB886" s="11"/>
    </row>
    <row r="887" spans="1:28" ht="15.75" customHeight="1" x14ac:dyDescent="0.3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  <c r="AA887" s="11"/>
      <c r="AB887" s="11"/>
    </row>
    <row r="888" spans="1:28" ht="15.75" customHeight="1" x14ac:dyDescent="0.3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  <c r="AA888" s="11"/>
      <c r="AB888" s="11"/>
    </row>
    <row r="889" spans="1:28" ht="15.75" customHeight="1" x14ac:dyDescent="0.3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  <c r="AA889" s="11"/>
      <c r="AB889" s="11"/>
    </row>
    <row r="890" spans="1:28" ht="15.75" customHeight="1" x14ac:dyDescent="0.3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  <c r="AA890" s="11"/>
      <c r="AB890" s="11"/>
    </row>
    <row r="891" spans="1:28" ht="15.75" customHeight="1" x14ac:dyDescent="0.3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  <c r="AA891" s="11"/>
      <c r="AB891" s="11"/>
    </row>
    <row r="892" spans="1:28" ht="15.75" customHeight="1" x14ac:dyDescent="0.3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  <c r="AA892" s="11"/>
      <c r="AB892" s="11"/>
    </row>
    <row r="893" spans="1:28" ht="15.75" customHeight="1" x14ac:dyDescent="0.3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  <c r="AA893" s="11"/>
      <c r="AB893" s="11"/>
    </row>
    <row r="894" spans="1:28" ht="15.75" customHeight="1" x14ac:dyDescent="0.3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  <c r="AA894" s="11"/>
      <c r="AB894" s="11"/>
    </row>
    <row r="895" spans="1:28" ht="15.75" customHeight="1" x14ac:dyDescent="0.3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  <c r="AA895" s="11"/>
      <c r="AB895" s="11"/>
    </row>
    <row r="896" spans="1:28" ht="15.75" customHeight="1" x14ac:dyDescent="0.3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  <c r="AA896" s="11"/>
      <c r="AB896" s="11"/>
    </row>
    <row r="897" spans="1:28" ht="15.75" customHeight="1" x14ac:dyDescent="0.3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  <c r="AA897" s="11"/>
      <c r="AB897" s="11"/>
    </row>
    <row r="898" spans="1:28" ht="15.75" customHeight="1" x14ac:dyDescent="0.3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  <c r="AA898" s="11"/>
      <c r="AB898" s="11"/>
    </row>
    <row r="899" spans="1:28" ht="15.75" customHeight="1" x14ac:dyDescent="0.3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  <c r="AA899" s="11"/>
      <c r="AB899" s="11"/>
    </row>
    <row r="900" spans="1:28" ht="15.75" customHeight="1" x14ac:dyDescent="0.3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  <c r="AA900" s="11"/>
      <c r="AB900" s="11"/>
    </row>
    <row r="901" spans="1:28" ht="15.75" customHeight="1" x14ac:dyDescent="0.3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  <c r="AA901" s="11"/>
      <c r="AB901" s="11"/>
    </row>
    <row r="902" spans="1:28" ht="15.75" customHeight="1" x14ac:dyDescent="0.3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  <c r="AA902" s="11"/>
      <c r="AB902" s="11"/>
    </row>
    <row r="903" spans="1:28" ht="15.75" customHeight="1" x14ac:dyDescent="0.3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  <c r="AA903" s="11"/>
      <c r="AB903" s="11"/>
    </row>
    <row r="904" spans="1:28" ht="15.75" customHeight="1" x14ac:dyDescent="0.3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  <c r="AA904" s="11"/>
      <c r="AB904" s="11"/>
    </row>
    <row r="905" spans="1:28" ht="15.75" customHeight="1" x14ac:dyDescent="0.3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  <c r="AA905" s="11"/>
      <c r="AB905" s="11"/>
    </row>
    <row r="906" spans="1:28" ht="15.75" customHeight="1" x14ac:dyDescent="0.3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  <c r="AA906" s="11"/>
      <c r="AB906" s="11"/>
    </row>
    <row r="907" spans="1:28" ht="15.75" customHeight="1" x14ac:dyDescent="0.3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  <c r="AA907" s="11"/>
      <c r="AB907" s="11"/>
    </row>
    <row r="908" spans="1:28" ht="15.75" customHeight="1" x14ac:dyDescent="0.3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  <c r="AA908" s="11"/>
      <c r="AB908" s="11"/>
    </row>
    <row r="909" spans="1:28" ht="15.75" customHeight="1" x14ac:dyDescent="0.3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  <c r="AA909" s="11"/>
      <c r="AB909" s="11"/>
    </row>
    <row r="910" spans="1:28" ht="15.75" customHeight="1" x14ac:dyDescent="0.3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  <c r="AA910" s="11"/>
      <c r="AB910" s="11"/>
    </row>
    <row r="911" spans="1:28" ht="15.75" customHeight="1" x14ac:dyDescent="0.3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  <c r="AA911" s="11"/>
      <c r="AB911" s="11"/>
    </row>
    <row r="912" spans="1:28" ht="15.75" customHeight="1" x14ac:dyDescent="0.3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  <c r="AA912" s="11"/>
      <c r="AB912" s="11"/>
    </row>
    <row r="913" spans="1:28" ht="15.75" customHeight="1" x14ac:dyDescent="0.3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  <c r="AA913" s="11"/>
      <c r="AB913" s="11"/>
    </row>
    <row r="914" spans="1:28" ht="15.75" customHeight="1" x14ac:dyDescent="0.3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  <c r="AA914" s="11"/>
      <c r="AB914" s="11"/>
    </row>
    <row r="915" spans="1:28" ht="15.75" customHeight="1" x14ac:dyDescent="0.3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  <c r="AA915" s="11"/>
      <c r="AB915" s="11"/>
    </row>
    <row r="916" spans="1:28" ht="15.75" customHeight="1" x14ac:dyDescent="0.3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  <c r="AA916" s="11"/>
      <c r="AB916" s="11"/>
    </row>
    <row r="917" spans="1:28" ht="15.75" customHeight="1" x14ac:dyDescent="0.3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  <c r="AA917" s="11"/>
      <c r="AB917" s="11"/>
    </row>
    <row r="918" spans="1:28" ht="15.75" customHeight="1" x14ac:dyDescent="0.3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  <c r="AA918" s="11"/>
      <c r="AB918" s="11"/>
    </row>
    <row r="919" spans="1:28" ht="15.75" customHeight="1" x14ac:dyDescent="0.3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  <c r="AA919" s="11"/>
      <c r="AB919" s="11"/>
    </row>
    <row r="920" spans="1:28" ht="15.75" customHeight="1" x14ac:dyDescent="0.3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  <c r="AA920" s="11"/>
      <c r="AB920" s="11"/>
    </row>
    <row r="921" spans="1:28" ht="15.75" customHeight="1" x14ac:dyDescent="0.3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  <c r="AA921" s="11"/>
      <c r="AB921" s="11"/>
    </row>
    <row r="922" spans="1:28" ht="15.75" customHeight="1" x14ac:dyDescent="0.3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  <c r="AA922" s="11"/>
      <c r="AB922" s="11"/>
    </row>
    <row r="923" spans="1:28" ht="15.75" customHeight="1" x14ac:dyDescent="0.3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  <c r="AA923" s="11"/>
      <c r="AB923" s="11"/>
    </row>
    <row r="924" spans="1:28" ht="15.75" customHeight="1" x14ac:dyDescent="0.3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  <c r="AA924" s="11"/>
      <c r="AB924" s="11"/>
    </row>
    <row r="925" spans="1:28" ht="15.75" customHeight="1" x14ac:dyDescent="0.3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  <c r="AA925" s="11"/>
      <c r="AB925" s="11"/>
    </row>
    <row r="926" spans="1:28" ht="15.75" customHeight="1" x14ac:dyDescent="0.3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  <c r="AA926" s="11"/>
      <c r="AB926" s="11"/>
    </row>
    <row r="927" spans="1:28" ht="15.75" customHeight="1" x14ac:dyDescent="0.3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  <c r="AA927" s="11"/>
      <c r="AB927" s="11"/>
    </row>
    <row r="928" spans="1:28" ht="15.75" customHeight="1" x14ac:dyDescent="0.3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  <c r="AA928" s="11"/>
      <c r="AB928" s="11"/>
    </row>
    <row r="929" spans="1:28" ht="15.75" customHeight="1" x14ac:dyDescent="0.3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  <c r="AA929" s="11"/>
      <c r="AB929" s="11"/>
    </row>
    <row r="930" spans="1:28" ht="15.75" customHeight="1" x14ac:dyDescent="0.3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  <c r="AA930" s="11"/>
      <c r="AB930" s="11"/>
    </row>
    <row r="931" spans="1:28" ht="15.75" customHeight="1" x14ac:dyDescent="0.3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  <c r="AA931" s="11"/>
      <c r="AB931" s="11"/>
    </row>
    <row r="932" spans="1:28" ht="15.75" customHeight="1" x14ac:dyDescent="0.3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  <c r="AA932" s="11"/>
      <c r="AB932" s="11"/>
    </row>
    <row r="933" spans="1:28" ht="15.75" customHeight="1" x14ac:dyDescent="0.3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  <c r="AA933" s="11"/>
      <c r="AB933" s="11"/>
    </row>
    <row r="934" spans="1:28" ht="15.75" customHeight="1" x14ac:dyDescent="0.3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  <c r="AA934" s="11"/>
      <c r="AB934" s="11"/>
    </row>
    <row r="935" spans="1:28" ht="15.75" customHeight="1" x14ac:dyDescent="0.3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  <c r="AA935" s="11"/>
      <c r="AB935" s="11"/>
    </row>
    <row r="936" spans="1:28" ht="15.75" customHeight="1" x14ac:dyDescent="0.3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  <c r="AA936" s="11"/>
      <c r="AB936" s="11"/>
    </row>
    <row r="937" spans="1:28" ht="15.75" customHeight="1" x14ac:dyDescent="0.3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  <c r="AA937" s="11"/>
      <c r="AB937" s="11"/>
    </row>
    <row r="938" spans="1:28" ht="15.75" customHeight="1" x14ac:dyDescent="0.3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  <c r="AA938" s="11"/>
      <c r="AB938" s="11"/>
    </row>
    <row r="939" spans="1:28" ht="15.75" customHeight="1" x14ac:dyDescent="0.3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  <c r="AA939" s="11"/>
      <c r="AB939" s="11"/>
    </row>
    <row r="940" spans="1:28" ht="15.75" customHeight="1" x14ac:dyDescent="0.3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  <c r="AA940" s="11"/>
      <c r="AB940" s="11"/>
    </row>
    <row r="941" spans="1:28" ht="15.75" customHeight="1" x14ac:dyDescent="0.3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  <c r="AA941" s="11"/>
      <c r="AB941" s="11"/>
    </row>
    <row r="942" spans="1:28" ht="15.75" customHeight="1" x14ac:dyDescent="0.3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  <c r="AA942" s="11"/>
      <c r="AB942" s="11"/>
    </row>
    <row r="943" spans="1:28" ht="15.75" customHeight="1" x14ac:dyDescent="0.3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  <c r="AA943" s="11"/>
      <c r="AB943" s="11"/>
    </row>
    <row r="944" spans="1:28" ht="15.75" customHeight="1" x14ac:dyDescent="0.3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  <c r="AA944" s="11"/>
      <c r="AB944" s="11"/>
    </row>
    <row r="945" spans="1:28" ht="15.75" customHeight="1" x14ac:dyDescent="0.3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  <c r="AA945" s="11"/>
      <c r="AB945" s="11"/>
    </row>
    <row r="946" spans="1:28" ht="15.75" customHeight="1" x14ac:dyDescent="0.3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  <c r="AA946" s="11"/>
      <c r="AB946" s="11"/>
    </row>
    <row r="947" spans="1:28" ht="15.75" customHeight="1" x14ac:dyDescent="0.3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  <c r="AA947" s="11"/>
      <c r="AB947" s="11"/>
    </row>
    <row r="948" spans="1:28" ht="15.75" customHeight="1" x14ac:dyDescent="0.3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  <c r="AA948" s="11"/>
      <c r="AB948" s="11"/>
    </row>
    <row r="949" spans="1:28" ht="15.75" customHeight="1" x14ac:dyDescent="0.3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  <c r="AA949" s="11"/>
      <c r="AB949" s="11"/>
    </row>
    <row r="950" spans="1:28" ht="15.75" customHeight="1" x14ac:dyDescent="0.3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  <c r="AA950" s="11"/>
      <c r="AB950" s="11"/>
    </row>
    <row r="951" spans="1:28" ht="15.75" customHeight="1" x14ac:dyDescent="0.3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  <c r="AA951" s="11"/>
      <c r="AB951" s="11"/>
    </row>
    <row r="952" spans="1:28" ht="15.75" customHeight="1" x14ac:dyDescent="0.3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  <c r="AA952" s="11"/>
      <c r="AB952" s="11"/>
    </row>
    <row r="953" spans="1:28" ht="15.75" customHeight="1" x14ac:dyDescent="0.3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  <c r="AA953" s="11"/>
      <c r="AB953" s="11"/>
    </row>
    <row r="954" spans="1:28" ht="15.75" customHeight="1" x14ac:dyDescent="0.3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  <c r="AA954" s="11"/>
      <c r="AB954" s="11"/>
    </row>
    <row r="955" spans="1:28" ht="15.75" customHeight="1" x14ac:dyDescent="0.3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  <c r="AA955" s="11"/>
      <c r="AB955" s="11"/>
    </row>
    <row r="956" spans="1:28" ht="15.75" customHeight="1" x14ac:dyDescent="0.3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  <c r="AA956" s="11"/>
      <c r="AB956" s="11"/>
    </row>
    <row r="957" spans="1:28" ht="15.75" customHeight="1" x14ac:dyDescent="0.3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  <c r="AA957" s="11"/>
      <c r="AB957" s="11"/>
    </row>
    <row r="958" spans="1:28" ht="15.75" customHeight="1" x14ac:dyDescent="0.3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  <c r="AA958" s="11"/>
      <c r="AB958" s="11"/>
    </row>
    <row r="959" spans="1:28" ht="15.75" customHeight="1" x14ac:dyDescent="0.3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  <c r="AA959" s="11"/>
      <c r="AB959" s="11"/>
    </row>
    <row r="960" spans="1:28" ht="15.75" customHeight="1" x14ac:dyDescent="0.3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  <c r="AA960" s="11"/>
      <c r="AB960" s="11"/>
    </row>
    <row r="961" spans="1:28" ht="15.75" customHeight="1" x14ac:dyDescent="0.3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  <c r="AA961" s="11"/>
      <c r="AB961" s="11"/>
    </row>
    <row r="962" spans="1:28" ht="15.75" customHeight="1" x14ac:dyDescent="0.3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  <c r="AA962" s="11"/>
      <c r="AB962" s="11"/>
    </row>
    <row r="963" spans="1:28" ht="15.75" customHeight="1" x14ac:dyDescent="0.3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  <c r="AA963" s="11"/>
      <c r="AB963" s="11"/>
    </row>
    <row r="964" spans="1:28" ht="15.75" customHeight="1" x14ac:dyDescent="0.3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  <c r="AA964" s="11"/>
      <c r="AB964" s="11"/>
    </row>
    <row r="965" spans="1:28" ht="15.75" customHeight="1" x14ac:dyDescent="0.3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  <c r="AA965" s="11"/>
      <c r="AB965" s="11"/>
    </row>
    <row r="966" spans="1:28" ht="15.75" customHeight="1" x14ac:dyDescent="0.3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  <c r="AA966" s="11"/>
      <c r="AB966" s="11"/>
    </row>
    <row r="967" spans="1:28" ht="15.75" customHeight="1" x14ac:dyDescent="0.3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  <c r="AA967" s="11"/>
      <c r="AB967" s="11"/>
    </row>
    <row r="968" spans="1:28" ht="15.75" customHeight="1" x14ac:dyDescent="0.3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  <c r="AA968" s="11"/>
      <c r="AB968" s="11"/>
    </row>
    <row r="969" spans="1:28" ht="15.75" customHeight="1" x14ac:dyDescent="0.3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  <c r="AA969" s="11"/>
      <c r="AB969" s="11"/>
    </row>
    <row r="970" spans="1:28" ht="15.75" customHeight="1" x14ac:dyDescent="0.3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  <c r="AA970" s="11"/>
      <c r="AB970" s="11"/>
    </row>
    <row r="971" spans="1:28" ht="15.75" customHeight="1" x14ac:dyDescent="0.3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  <c r="AA971" s="11"/>
      <c r="AB971" s="11"/>
    </row>
    <row r="972" spans="1:28" ht="15.75" customHeight="1" x14ac:dyDescent="0.3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  <c r="AA972" s="11"/>
      <c r="AB972" s="11"/>
    </row>
    <row r="973" spans="1:28" ht="15.75" customHeight="1" x14ac:dyDescent="0.3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  <c r="AA973" s="11"/>
      <c r="AB973" s="11"/>
    </row>
    <row r="974" spans="1:28" ht="15.75" customHeight="1" x14ac:dyDescent="0.3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  <c r="AA974" s="11"/>
      <c r="AB974" s="11"/>
    </row>
    <row r="975" spans="1:28" ht="15.75" customHeight="1" x14ac:dyDescent="0.3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  <c r="AA975" s="11"/>
      <c r="AB975" s="11"/>
    </row>
    <row r="976" spans="1:28" ht="15.75" customHeight="1" x14ac:dyDescent="0.3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  <c r="AA976" s="11"/>
      <c r="AB976" s="11"/>
    </row>
    <row r="977" spans="1:28" ht="15.75" customHeight="1" x14ac:dyDescent="0.3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  <c r="AA977" s="11"/>
      <c r="AB977" s="11"/>
    </row>
    <row r="978" spans="1:28" ht="15.75" customHeight="1" x14ac:dyDescent="0.3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  <c r="AA978" s="11"/>
      <c r="AB978" s="11"/>
    </row>
    <row r="979" spans="1:28" ht="15.75" customHeight="1" x14ac:dyDescent="0.3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  <c r="AA979" s="11"/>
      <c r="AB979" s="11"/>
    </row>
    <row r="980" spans="1:28" ht="15.75" customHeight="1" x14ac:dyDescent="0.3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  <c r="AA980" s="11"/>
      <c r="AB980" s="11"/>
    </row>
    <row r="981" spans="1:28" ht="15.75" customHeight="1" x14ac:dyDescent="0.3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  <c r="AA981" s="11"/>
      <c r="AB981" s="11"/>
    </row>
    <row r="982" spans="1:28" ht="15.75" customHeight="1" x14ac:dyDescent="0.3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  <c r="AA982" s="11"/>
      <c r="AB982" s="11"/>
    </row>
    <row r="983" spans="1:28" ht="15.75" customHeight="1" x14ac:dyDescent="0.3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  <c r="AA983" s="11"/>
      <c r="AB983" s="11"/>
    </row>
    <row r="984" spans="1:28" ht="15.75" customHeight="1" x14ac:dyDescent="0.3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  <c r="AA984" s="11"/>
      <c r="AB984" s="11"/>
    </row>
    <row r="985" spans="1:28" ht="15.75" customHeight="1" x14ac:dyDescent="0.3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  <c r="AA985" s="11"/>
      <c r="AB985" s="11"/>
    </row>
    <row r="986" spans="1:28" ht="15.75" customHeight="1" x14ac:dyDescent="0.3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  <c r="AA986" s="11"/>
      <c r="AB986" s="11"/>
    </row>
    <row r="987" spans="1:28" ht="15.75" customHeight="1" x14ac:dyDescent="0.3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  <c r="AA987" s="11"/>
      <c r="AB987" s="11"/>
    </row>
    <row r="988" spans="1:28" ht="15.75" customHeight="1" x14ac:dyDescent="0.3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  <c r="AA988" s="11"/>
      <c r="AB988" s="11"/>
    </row>
    <row r="989" spans="1:28" ht="15.75" customHeight="1" x14ac:dyDescent="0.3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  <c r="AA989" s="11"/>
      <c r="AB989" s="11"/>
    </row>
    <row r="990" spans="1:28" ht="15.75" customHeight="1" x14ac:dyDescent="0.3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  <c r="AA990" s="11"/>
      <c r="AB990" s="11"/>
    </row>
    <row r="991" spans="1:28" ht="15.75" customHeight="1" x14ac:dyDescent="0.3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  <c r="AA991" s="11"/>
      <c r="AB991" s="11"/>
    </row>
    <row r="992" spans="1:28" ht="15.75" customHeight="1" x14ac:dyDescent="0.3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  <c r="AA992" s="11"/>
      <c r="AB992" s="11"/>
    </row>
    <row r="993" spans="1:28" ht="15.75" customHeight="1" x14ac:dyDescent="0.3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  <c r="AA993" s="11"/>
      <c r="AB993" s="11"/>
    </row>
    <row r="994" spans="1:28" ht="15.75" customHeight="1" x14ac:dyDescent="0.3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  <c r="AA994" s="11"/>
      <c r="AB994" s="11"/>
    </row>
    <row r="995" spans="1:28" ht="15.75" customHeight="1" x14ac:dyDescent="0.3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  <c r="AA995" s="11"/>
      <c r="AB995" s="11"/>
    </row>
    <row r="996" spans="1:28" ht="15.75" customHeight="1" x14ac:dyDescent="0.3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  <c r="AA996" s="11"/>
      <c r="AB996" s="11"/>
    </row>
    <row r="997" spans="1:28" ht="15.75" customHeight="1" x14ac:dyDescent="0.3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  <c r="AA997" s="11"/>
      <c r="AB997" s="11"/>
    </row>
    <row r="998" spans="1:28" ht="15.75" customHeight="1" x14ac:dyDescent="0.3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  <c r="AA998" s="11"/>
      <c r="AB998" s="11"/>
    </row>
    <row r="999" spans="1:28" ht="15.75" customHeight="1" x14ac:dyDescent="0.3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  <c r="AA999" s="11"/>
      <c r="AB999" s="11"/>
    </row>
    <row r="1000" spans="1:28" ht="15.75" customHeight="1" x14ac:dyDescent="0.3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  <c r="AA1000" s="11"/>
      <c r="AB1000" s="11"/>
    </row>
    <row r="1001" spans="1:28" ht="15.75" customHeight="1" x14ac:dyDescent="0.3">
      <c r="A1001" s="11"/>
      <c r="B1001" s="11"/>
      <c r="C1001" s="11"/>
      <c r="D1001" s="11"/>
      <c r="E1001" s="11"/>
      <c r="F1001" s="11"/>
      <c r="G1001" s="11"/>
      <c r="H1001" s="11"/>
      <c r="I1001" s="11"/>
      <c r="J1001" s="11"/>
      <c r="K1001" s="11"/>
      <c r="L1001" s="11"/>
      <c r="M1001" s="11"/>
      <c r="N1001" s="11"/>
      <c r="O1001" s="11"/>
      <c r="P1001" s="11"/>
      <c r="Q1001" s="11"/>
      <c r="R1001" s="11"/>
      <c r="S1001" s="11"/>
      <c r="T1001" s="11"/>
      <c r="U1001" s="11"/>
      <c r="V1001" s="11"/>
      <c r="W1001" s="11"/>
      <c r="X1001" s="11"/>
      <c r="Y1001" s="11"/>
      <c r="Z1001" s="11"/>
      <c r="AA1001" s="11"/>
      <c r="AB1001" s="11"/>
    </row>
    <row r="1002" spans="1:28" ht="15.75" customHeight="1" x14ac:dyDescent="0.3">
      <c r="A1002" s="11"/>
      <c r="B1002" s="11"/>
      <c r="C1002" s="11"/>
      <c r="D1002" s="11"/>
      <c r="E1002" s="11"/>
      <c r="F1002" s="11"/>
      <c r="G1002" s="11"/>
      <c r="H1002" s="11"/>
      <c r="I1002" s="11"/>
      <c r="J1002" s="11"/>
      <c r="K1002" s="11"/>
      <c r="L1002" s="11"/>
      <c r="M1002" s="11"/>
      <c r="N1002" s="11"/>
      <c r="O1002" s="11"/>
      <c r="P1002" s="11"/>
      <c r="Q1002" s="11"/>
      <c r="R1002" s="11"/>
      <c r="S1002" s="11"/>
      <c r="T1002" s="11"/>
      <c r="U1002" s="11"/>
      <c r="V1002" s="11"/>
      <c r="W1002" s="11"/>
      <c r="X1002" s="11"/>
      <c r="Y1002" s="11"/>
      <c r="Z1002" s="11"/>
      <c r="AA1002" s="11"/>
      <c r="AB1002" s="11"/>
    </row>
  </sheetData>
  <mergeCells count="12">
    <mergeCell ref="C4:K4"/>
    <mergeCell ref="C27:J27"/>
    <mergeCell ref="C28:J28"/>
    <mergeCell ref="C31:J31"/>
    <mergeCell ref="C32:J32"/>
    <mergeCell ref="C30:J30"/>
    <mergeCell ref="C29:J29"/>
    <mergeCell ref="D10:E10"/>
    <mergeCell ref="D11:E11"/>
    <mergeCell ref="C5:K5"/>
    <mergeCell ref="D9:E9"/>
    <mergeCell ref="D8:J8"/>
  </mergeCells>
  <printOptions verticalCentered="1"/>
  <pageMargins left="1" right="1" top="1" bottom="1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234C8FD-A626-4796-BCA2-29809BFB7D66}">
          <x14:formula1>
            <xm:f>INDICADORES!$C$8:$C$12</xm:f>
          </x14:formula1>
          <xm:sqref>I14:I25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39997558519241921"/>
    <outlinePr summaryBelow="0" summaryRight="0"/>
  </sheetPr>
  <dimension ref="A1:AC1010"/>
  <sheetViews>
    <sheetView zoomScaleNormal="100" workbookViewId="0">
      <selection activeCell="C27" sqref="C27"/>
    </sheetView>
  </sheetViews>
  <sheetFormatPr baseColWidth="10" defaultColWidth="11.08203125" defaultRowHeight="15" customHeight="1" x14ac:dyDescent="0.3"/>
  <cols>
    <col min="1" max="2" width="4" style="1" customWidth="1"/>
    <col min="3" max="3" width="41.5" style="1" bestFit="1" customWidth="1"/>
    <col min="4" max="4" width="8.58203125" style="1" customWidth="1"/>
    <col min="5" max="5" width="6.58203125" style="1" customWidth="1"/>
    <col min="6" max="6" width="8.5" style="1" customWidth="1"/>
    <col min="7" max="7" width="6.75" style="1" customWidth="1"/>
    <col min="8" max="12" width="10.75" style="1" bestFit="1" customWidth="1"/>
    <col min="13" max="13" width="4" style="1" customWidth="1"/>
    <col min="14" max="16384" width="11.08203125" style="1"/>
  </cols>
  <sheetData>
    <row r="1" spans="1:29" ht="13.5" thickBot="1" x14ac:dyDescent="0.35">
      <c r="A1" s="8"/>
      <c r="B1" s="9"/>
      <c r="C1" s="72" t="s">
        <v>121</v>
      </c>
      <c r="D1" s="9"/>
      <c r="E1" s="9"/>
      <c r="F1" s="9"/>
      <c r="G1" s="9"/>
      <c r="H1" s="9"/>
      <c r="I1" s="9"/>
      <c r="J1" s="9"/>
      <c r="K1" s="9"/>
      <c r="L1" s="9"/>
      <c r="M1" s="9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</row>
    <row r="2" spans="1:29" ht="13.5" thickBot="1" x14ac:dyDescent="0.35">
      <c r="A2" s="12"/>
      <c r="B2" s="238"/>
      <c r="C2" s="241"/>
      <c r="D2" s="242"/>
      <c r="E2" s="242"/>
      <c r="F2" s="242"/>
      <c r="G2" s="242"/>
      <c r="H2" s="242"/>
      <c r="I2" s="242"/>
      <c r="J2" s="242"/>
      <c r="K2" s="242"/>
      <c r="L2" s="242"/>
      <c r="M2" s="243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</row>
    <row r="3" spans="1:29" ht="13.5" thickBot="1" x14ac:dyDescent="0.35">
      <c r="A3" s="12"/>
      <c r="B3" s="73"/>
      <c r="C3" s="74" t="s">
        <v>0</v>
      </c>
      <c r="D3" s="74"/>
      <c r="E3" s="74"/>
      <c r="F3" s="74"/>
      <c r="G3" s="74"/>
      <c r="H3" s="74"/>
      <c r="I3" s="74"/>
      <c r="J3" s="74"/>
      <c r="K3" s="74"/>
      <c r="L3" s="74"/>
      <c r="M3" s="75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</row>
    <row r="4" spans="1:29" ht="13" x14ac:dyDescent="0.3">
      <c r="A4" s="12"/>
      <c r="B4" s="76"/>
      <c r="C4" s="275" t="s">
        <v>2</v>
      </c>
      <c r="D4" s="250"/>
      <c r="E4" s="250"/>
      <c r="F4" s="250"/>
      <c r="G4" s="250"/>
      <c r="H4" s="250"/>
      <c r="I4" s="250"/>
      <c r="J4" s="250"/>
      <c r="K4" s="250"/>
      <c r="L4" s="251"/>
      <c r="M4" s="77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</row>
    <row r="5" spans="1:29" ht="13" x14ac:dyDescent="0.3">
      <c r="A5" s="12"/>
      <c r="B5" s="76"/>
      <c r="C5" s="275" t="s">
        <v>5</v>
      </c>
      <c r="D5" s="250"/>
      <c r="E5" s="250"/>
      <c r="F5" s="250"/>
      <c r="G5" s="250"/>
      <c r="H5" s="250"/>
      <c r="I5" s="250"/>
      <c r="J5" s="250"/>
      <c r="K5" s="250"/>
      <c r="L5" s="251"/>
      <c r="M5" s="77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 ht="13.5" thickBot="1" x14ac:dyDescent="0.35">
      <c r="A6" s="12"/>
      <c r="B6" s="76"/>
      <c r="C6" s="8"/>
      <c r="D6" s="8"/>
      <c r="E6" s="8"/>
      <c r="F6" s="8"/>
      <c r="G6" s="8"/>
      <c r="H6" s="8"/>
      <c r="I6" s="8"/>
      <c r="J6" s="8"/>
      <c r="K6" s="8"/>
      <c r="L6" s="8"/>
      <c r="M6" s="77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ht="13.5" thickBot="1" x14ac:dyDescent="0.35">
      <c r="A7" s="78"/>
      <c r="B7" s="17"/>
      <c r="C7" s="21" t="s">
        <v>7</v>
      </c>
      <c r="D7" s="78" t="str">
        <f>'SISTEMA TRANSMISION (INVERS)'!D7</f>
        <v>Indicar Zona de Postulación; [Local Comunitario, Local, Regional]</v>
      </c>
      <c r="E7" s="18"/>
      <c r="F7" s="18"/>
      <c r="G7" s="19"/>
      <c r="H7" s="8"/>
      <c r="I7" s="8"/>
      <c r="J7" s="8"/>
      <c r="K7" s="8"/>
      <c r="L7" s="8"/>
      <c r="M7" s="77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</row>
    <row r="8" spans="1:29" ht="16" customHeight="1" thickBot="1" x14ac:dyDescent="0.35">
      <c r="A8" s="78"/>
      <c r="B8" s="17"/>
      <c r="C8" s="21" t="s">
        <v>9</v>
      </c>
      <c r="D8" s="276" t="str">
        <f>'SISTEMA TRANSMISION (INVERS)'!D8</f>
        <v>Indicar Nombre de empresa</v>
      </c>
      <c r="E8" s="277"/>
      <c r="F8" s="277"/>
      <c r="G8" s="277"/>
      <c r="H8" s="277"/>
      <c r="I8" s="277"/>
      <c r="J8" s="278"/>
      <c r="K8" s="8"/>
      <c r="L8" s="8"/>
      <c r="M8" s="77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</row>
    <row r="9" spans="1:29" ht="13.5" thickBot="1" x14ac:dyDescent="0.35">
      <c r="A9" s="78"/>
      <c r="B9" s="17"/>
      <c r="C9" s="21" t="str">
        <f>'SISTEMA TRANSMISION (INVERS)'!C9</f>
        <v>POTENCIA DE TX</v>
      </c>
      <c r="D9" s="261" t="str">
        <f>'SISTEMA TRANSMISION (INVERS)'!D9</f>
        <v>Indicar Potencia en Watts [W]</v>
      </c>
      <c r="E9" s="250"/>
      <c r="F9" s="250"/>
      <c r="G9" s="251"/>
      <c r="H9" s="8"/>
      <c r="I9" s="8"/>
      <c r="J9" s="8"/>
      <c r="K9" s="8"/>
      <c r="L9" s="8"/>
      <c r="M9" s="77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</row>
    <row r="10" spans="1:29" ht="13" x14ac:dyDescent="0.3">
      <c r="A10" s="78"/>
      <c r="B10" s="17"/>
      <c r="C10" s="21"/>
      <c r="D10" s="261"/>
      <c r="E10" s="250"/>
      <c r="F10" s="250"/>
      <c r="G10" s="251"/>
      <c r="H10" s="8"/>
      <c r="I10" s="8"/>
      <c r="J10" s="8"/>
      <c r="K10" s="8"/>
      <c r="L10" s="8"/>
      <c r="M10" s="77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</row>
    <row r="11" spans="1:29" ht="13" x14ac:dyDescent="0.3">
      <c r="A11" s="78"/>
      <c r="B11" s="17"/>
      <c r="C11" s="21"/>
      <c r="D11" s="261"/>
      <c r="E11" s="250"/>
      <c r="F11" s="250"/>
      <c r="G11" s="251"/>
      <c r="H11" s="8"/>
      <c r="I11" s="8"/>
      <c r="J11" s="8"/>
      <c r="K11" s="8"/>
      <c r="L11" s="8"/>
      <c r="M11" s="77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</row>
    <row r="12" spans="1:29" ht="13" x14ac:dyDescent="0.3">
      <c r="A12" s="78"/>
      <c r="B12" s="79"/>
      <c r="C12" s="24"/>
      <c r="D12" s="80"/>
      <c r="E12" s="9"/>
      <c r="F12" s="9"/>
      <c r="G12" s="9"/>
      <c r="H12" s="9"/>
      <c r="I12" s="9"/>
      <c r="J12" s="9"/>
      <c r="K12" s="9"/>
      <c r="L12" s="9"/>
      <c r="M12" s="8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</row>
    <row r="13" spans="1:29" ht="39" x14ac:dyDescent="0.3">
      <c r="A13" s="82"/>
      <c r="B13" s="83"/>
      <c r="C13" s="216" t="s">
        <v>10</v>
      </c>
      <c r="D13" s="217" t="s">
        <v>11</v>
      </c>
      <c r="E13" s="217" t="s">
        <v>12</v>
      </c>
      <c r="F13" s="217" t="s">
        <v>105</v>
      </c>
      <c r="G13" s="217" t="s">
        <v>106</v>
      </c>
      <c r="H13" s="217" t="s">
        <v>15</v>
      </c>
      <c r="I13" s="217" t="s">
        <v>16</v>
      </c>
      <c r="J13" s="217" t="s">
        <v>17</v>
      </c>
      <c r="K13" s="217" t="s">
        <v>18</v>
      </c>
      <c r="L13" s="218" t="s">
        <v>19</v>
      </c>
      <c r="M13" s="84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</row>
    <row r="14" spans="1:29" ht="22.5" customHeight="1" thickBot="1" x14ac:dyDescent="0.35">
      <c r="A14" s="86"/>
      <c r="B14" s="87"/>
      <c r="C14" s="100" t="s">
        <v>5</v>
      </c>
      <c r="D14" s="101">
        <v>10</v>
      </c>
      <c r="E14" s="101">
        <f>D14*12</f>
        <v>120</v>
      </c>
      <c r="F14" s="102">
        <f>INDICADORES!D8</f>
        <v>37545.61</v>
      </c>
      <c r="G14" s="103">
        <f>+INDICADORES!C17</f>
        <v>0.04</v>
      </c>
      <c r="H14" s="102">
        <f>(E14*F14)</f>
        <v>4505473.2</v>
      </c>
      <c r="I14" s="102">
        <f t="shared" ref="I14:L14" si="0">(H14*$G$14)+H14</f>
        <v>4685692.1280000005</v>
      </c>
      <c r="J14" s="102">
        <f t="shared" si="0"/>
        <v>4873119.8131200001</v>
      </c>
      <c r="K14" s="102">
        <f t="shared" si="0"/>
        <v>5068044.6056447998</v>
      </c>
      <c r="L14" s="104">
        <f t="shared" si="0"/>
        <v>5270766.3898705915</v>
      </c>
      <c r="M14" s="88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</row>
    <row r="15" spans="1:29" ht="22.5" customHeight="1" thickBot="1" x14ac:dyDescent="0.35">
      <c r="A15" s="86"/>
      <c r="B15" s="87"/>
      <c r="C15" s="279" t="s">
        <v>28</v>
      </c>
      <c r="D15" s="253"/>
      <c r="E15" s="253"/>
      <c r="F15" s="253"/>
      <c r="G15" s="280"/>
      <c r="H15" s="105">
        <f t="shared" ref="H15:L15" si="1">SUM(H14)</f>
        <v>4505473.2</v>
      </c>
      <c r="I15" s="105">
        <f t="shared" si="1"/>
        <v>4685692.1280000005</v>
      </c>
      <c r="J15" s="105">
        <f t="shared" si="1"/>
        <v>4873119.8131200001</v>
      </c>
      <c r="K15" s="105">
        <f t="shared" si="1"/>
        <v>5068044.6056447998</v>
      </c>
      <c r="L15" s="106">
        <f t="shared" si="1"/>
        <v>5270766.3898705915</v>
      </c>
      <c r="M15" s="88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</row>
    <row r="16" spans="1:29" ht="22.5" customHeight="1" thickBot="1" x14ac:dyDescent="0.35">
      <c r="A16" s="86"/>
      <c r="B16" s="87"/>
      <c r="C16" s="281" t="s">
        <v>32</v>
      </c>
      <c r="D16" s="256"/>
      <c r="E16" s="256"/>
      <c r="F16" s="256"/>
      <c r="G16" s="282"/>
      <c r="H16" s="107">
        <f t="shared" ref="H16:L16" si="2">H15*19%</f>
        <v>856039.90800000005</v>
      </c>
      <c r="I16" s="107">
        <f t="shared" si="2"/>
        <v>890281.50432000007</v>
      </c>
      <c r="J16" s="107">
        <f t="shared" si="2"/>
        <v>925892.76449279999</v>
      </c>
      <c r="K16" s="107">
        <f t="shared" si="2"/>
        <v>962928.47507251194</v>
      </c>
      <c r="L16" s="108">
        <f t="shared" si="2"/>
        <v>1001445.6140754124</v>
      </c>
      <c r="M16" s="88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</row>
    <row r="17" spans="1:29" ht="21.75" customHeight="1" thickBot="1" x14ac:dyDescent="0.35">
      <c r="A17" s="89"/>
      <c r="B17" s="90"/>
      <c r="C17" s="273" t="s">
        <v>36</v>
      </c>
      <c r="D17" s="259"/>
      <c r="E17" s="259"/>
      <c r="F17" s="259"/>
      <c r="G17" s="274"/>
      <c r="H17" s="109">
        <f t="shared" ref="H17:L17" si="3">SUM(H15,H16)</f>
        <v>5361513.108</v>
      </c>
      <c r="I17" s="109">
        <f t="shared" si="3"/>
        <v>5575973.6323200008</v>
      </c>
      <c r="J17" s="109">
        <f t="shared" si="3"/>
        <v>5799012.5776128005</v>
      </c>
      <c r="K17" s="109">
        <f t="shared" si="3"/>
        <v>6030973.0807173122</v>
      </c>
      <c r="L17" s="110">
        <f t="shared" si="3"/>
        <v>6272212.0039460035</v>
      </c>
      <c r="M17" s="9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</row>
    <row r="18" spans="1:29" ht="13.5" thickBot="1" x14ac:dyDescent="0.35">
      <c r="A18" s="12"/>
      <c r="B18" s="92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4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</row>
    <row r="19" spans="1:29" ht="13" x14ac:dyDescent="0.3">
      <c r="A19" s="12"/>
      <c r="B19" s="92"/>
      <c r="C19" s="267"/>
      <c r="D19" s="268"/>
      <c r="E19" s="268"/>
      <c r="F19" s="268"/>
      <c r="G19" s="268"/>
      <c r="H19" s="268"/>
      <c r="I19" s="268"/>
      <c r="J19" s="268"/>
      <c r="K19" s="268"/>
      <c r="L19" s="269"/>
      <c r="M19" s="94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</row>
    <row r="20" spans="1:29" ht="13" x14ac:dyDescent="0.3">
      <c r="A20" s="65"/>
      <c r="B20" s="95"/>
      <c r="C20" s="270"/>
      <c r="D20" s="271"/>
      <c r="E20" s="271"/>
      <c r="F20" s="271"/>
      <c r="G20" s="271"/>
      <c r="H20" s="271"/>
      <c r="I20" s="271"/>
      <c r="J20" s="271"/>
      <c r="K20" s="271"/>
      <c r="L20" s="272"/>
      <c r="M20" s="96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</row>
    <row r="21" spans="1:29" ht="13" x14ac:dyDescent="0.3">
      <c r="A21" s="65"/>
      <c r="B21" s="97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9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</row>
    <row r="22" spans="1:29" ht="13.5" thickBot="1" x14ac:dyDescent="0.3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</row>
    <row r="23" spans="1:29" ht="13" x14ac:dyDescent="0.3">
      <c r="A23" s="11"/>
      <c r="B23" s="11"/>
      <c r="C23" s="72" t="s">
        <v>121</v>
      </c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</row>
    <row r="24" spans="1:29" ht="13" x14ac:dyDescent="0.3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</row>
    <row r="25" spans="1:29" ht="13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</row>
    <row r="26" spans="1:29" ht="13" x14ac:dyDescent="0.3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</row>
    <row r="27" spans="1:29" ht="13" x14ac:dyDescent="0.3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</row>
    <row r="28" spans="1:29" ht="13" x14ac:dyDescent="0.3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</row>
    <row r="29" spans="1:29" ht="13" x14ac:dyDescent="0.3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</row>
    <row r="30" spans="1:29" ht="13" x14ac:dyDescent="0.3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</row>
    <row r="31" spans="1:29" ht="13" x14ac:dyDescent="0.3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</row>
    <row r="32" spans="1:29" ht="13" x14ac:dyDescent="0.3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</row>
    <row r="33" spans="1:29" ht="13" x14ac:dyDescent="0.3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</row>
    <row r="34" spans="1:29" ht="13" x14ac:dyDescent="0.3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</row>
    <row r="35" spans="1:29" ht="13" x14ac:dyDescent="0.3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</row>
    <row r="36" spans="1:29" ht="13" x14ac:dyDescent="0.3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</row>
    <row r="37" spans="1:29" ht="13" x14ac:dyDescent="0.3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</row>
    <row r="38" spans="1:29" ht="13" x14ac:dyDescent="0.3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</row>
    <row r="39" spans="1:29" ht="13" x14ac:dyDescent="0.3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</row>
    <row r="40" spans="1:29" ht="13" x14ac:dyDescent="0.3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</row>
    <row r="41" spans="1:29" ht="13" x14ac:dyDescent="0.3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</row>
    <row r="42" spans="1:29" ht="13" x14ac:dyDescent="0.3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</row>
    <row r="43" spans="1:29" ht="13" x14ac:dyDescent="0.3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</row>
    <row r="44" spans="1:29" ht="13" x14ac:dyDescent="0.3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</row>
    <row r="45" spans="1:29" ht="13" x14ac:dyDescent="0.3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</row>
    <row r="46" spans="1:29" ht="13" x14ac:dyDescent="0.3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</row>
    <row r="47" spans="1:29" ht="13" x14ac:dyDescent="0.3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</row>
    <row r="48" spans="1:29" ht="13" x14ac:dyDescent="0.3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</row>
    <row r="49" spans="1:29" ht="13" x14ac:dyDescent="0.3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</row>
    <row r="50" spans="1:29" ht="13" x14ac:dyDescent="0.3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</row>
    <row r="51" spans="1:29" ht="13" x14ac:dyDescent="0.3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</row>
    <row r="52" spans="1:29" ht="13" x14ac:dyDescent="0.3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</row>
    <row r="53" spans="1:29" ht="13" x14ac:dyDescent="0.3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</row>
    <row r="54" spans="1:29" ht="13" x14ac:dyDescent="0.3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</row>
    <row r="55" spans="1:29" ht="13" x14ac:dyDescent="0.3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</row>
    <row r="56" spans="1:29" ht="13" x14ac:dyDescent="0.3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</row>
    <row r="57" spans="1:29" ht="13" x14ac:dyDescent="0.3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</row>
    <row r="58" spans="1:29" ht="13" x14ac:dyDescent="0.3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</row>
    <row r="59" spans="1:29" ht="13" x14ac:dyDescent="0.3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</row>
    <row r="60" spans="1:29" ht="13" x14ac:dyDescent="0.3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</row>
    <row r="61" spans="1:29" ht="13" x14ac:dyDescent="0.3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</row>
    <row r="62" spans="1:29" ht="13" x14ac:dyDescent="0.3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</row>
    <row r="63" spans="1:29" ht="13" x14ac:dyDescent="0.3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</row>
    <row r="64" spans="1:29" ht="13" x14ac:dyDescent="0.3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</row>
    <row r="65" spans="1:29" ht="13" x14ac:dyDescent="0.3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</row>
    <row r="66" spans="1:29" ht="13" x14ac:dyDescent="0.3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</row>
    <row r="67" spans="1:29" ht="13" x14ac:dyDescent="0.3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</row>
    <row r="68" spans="1:29" ht="13" x14ac:dyDescent="0.3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</row>
    <row r="69" spans="1:29" ht="13" x14ac:dyDescent="0.3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</row>
    <row r="70" spans="1:29" ht="13" x14ac:dyDescent="0.3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</row>
    <row r="71" spans="1:29" ht="13" x14ac:dyDescent="0.3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</row>
    <row r="72" spans="1:29" ht="13" x14ac:dyDescent="0.3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</row>
    <row r="73" spans="1:29" ht="13" x14ac:dyDescent="0.3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</row>
    <row r="74" spans="1:29" ht="13" x14ac:dyDescent="0.3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</row>
    <row r="75" spans="1:29" ht="13" x14ac:dyDescent="0.3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</row>
    <row r="76" spans="1:29" ht="13" x14ac:dyDescent="0.3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</row>
    <row r="77" spans="1:29" ht="13" x14ac:dyDescent="0.3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</row>
    <row r="78" spans="1:29" ht="13" x14ac:dyDescent="0.3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</row>
    <row r="79" spans="1:29" ht="13" x14ac:dyDescent="0.3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</row>
    <row r="80" spans="1:29" ht="13" x14ac:dyDescent="0.3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</row>
    <row r="81" spans="1:29" ht="13" x14ac:dyDescent="0.3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</row>
    <row r="82" spans="1:29" ht="13" x14ac:dyDescent="0.3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</row>
    <row r="83" spans="1:29" ht="13" x14ac:dyDescent="0.3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</row>
    <row r="84" spans="1:29" ht="13" x14ac:dyDescent="0.3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</row>
    <row r="85" spans="1:29" ht="13" x14ac:dyDescent="0.3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</row>
    <row r="86" spans="1:29" ht="13" x14ac:dyDescent="0.3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</row>
    <row r="87" spans="1:29" ht="13" x14ac:dyDescent="0.3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</row>
    <row r="88" spans="1:29" ht="13" x14ac:dyDescent="0.3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</row>
    <row r="89" spans="1:29" ht="13" x14ac:dyDescent="0.3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</row>
    <row r="90" spans="1:29" ht="13" x14ac:dyDescent="0.3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</row>
    <row r="91" spans="1:29" ht="13" x14ac:dyDescent="0.3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</row>
    <row r="92" spans="1:29" ht="13" x14ac:dyDescent="0.3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</row>
    <row r="93" spans="1:29" ht="13" x14ac:dyDescent="0.3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</row>
    <row r="94" spans="1:29" ht="13" x14ac:dyDescent="0.3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</row>
    <row r="95" spans="1:29" ht="13" x14ac:dyDescent="0.3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</row>
    <row r="96" spans="1:29" ht="13" x14ac:dyDescent="0.3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</row>
    <row r="97" spans="1:29" ht="13" x14ac:dyDescent="0.3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</row>
    <row r="98" spans="1:29" ht="13" x14ac:dyDescent="0.3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</row>
    <row r="99" spans="1:29" ht="13" x14ac:dyDescent="0.3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</row>
    <row r="100" spans="1:29" ht="13" x14ac:dyDescent="0.3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</row>
    <row r="101" spans="1:29" ht="13" x14ac:dyDescent="0.3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</row>
    <row r="102" spans="1:29" ht="13" x14ac:dyDescent="0.3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</row>
    <row r="103" spans="1:29" ht="13" x14ac:dyDescent="0.3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</row>
    <row r="104" spans="1:29" ht="13" x14ac:dyDescent="0.3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</row>
    <row r="105" spans="1:29" ht="13" x14ac:dyDescent="0.3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</row>
    <row r="106" spans="1:29" ht="13" x14ac:dyDescent="0.3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</row>
    <row r="107" spans="1:29" ht="13" x14ac:dyDescent="0.3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</row>
    <row r="108" spans="1:29" ht="13" x14ac:dyDescent="0.3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</row>
    <row r="109" spans="1:29" ht="13" x14ac:dyDescent="0.3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</row>
    <row r="110" spans="1:29" ht="13" x14ac:dyDescent="0.3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</row>
    <row r="111" spans="1:29" ht="13" x14ac:dyDescent="0.3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</row>
    <row r="112" spans="1:29" ht="13" x14ac:dyDescent="0.3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</row>
    <row r="113" spans="1:29" ht="13" x14ac:dyDescent="0.3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</row>
    <row r="114" spans="1:29" ht="13" x14ac:dyDescent="0.3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</row>
    <row r="115" spans="1:29" ht="13" x14ac:dyDescent="0.3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</row>
    <row r="116" spans="1:29" ht="13" x14ac:dyDescent="0.3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</row>
    <row r="117" spans="1:29" ht="13" x14ac:dyDescent="0.3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</row>
    <row r="118" spans="1:29" ht="13" x14ac:dyDescent="0.3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</row>
    <row r="119" spans="1:29" ht="13" x14ac:dyDescent="0.3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</row>
    <row r="120" spans="1:29" ht="13" x14ac:dyDescent="0.3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</row>
    <row r="121" spans="1:29" ht="13" x14ac:dyDescent="0.3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</row>
    <row r="122" spans="1:29" ht="13" x14ac:dyDescent="0.3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</row>
    <row r="123" spans="1:29" ht="13" x14ac:dyDescent="0.3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</row>
    <row r="124" spans="1:29" ht="13" x14ac:dyDescent="0.3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</row>
    <row r="125" spans="1:29" ht="13" x14ac:dyDescent="0.3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</row>
    <row r="126" spans="1:29" ht="13" x14ac:dyDescent="0.3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</row>
    <row r="127" spans="1:29" ht="13" x14ac:dyDescent="0.3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</row>
    <row r="128" spans="1:29" ht="13" x14ac:dyDescent="0.3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</row>
    <row r="129" spans="1:29" ht="13" x14ac:dyDescent="0.3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</row>
    <row r="130" spans="1:29" ht="13" x14ac:dyDescent="0.3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</row>
    <row r="131" spans="1:29" ht="13" x14ac:dyDescent="0.3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</row>
    <row r="132" spans="1:29" ht="13" x14ac:dyDescent="0.3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</row>
    <row r="133" spans="1:29" ht="13" x14ac:dyDescent="0.3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</row>
    <row r="134" spans="1:29" ht="13" x14ac:dyDescent="0.3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</row>
    <row r="135" spans="1:29" ht="13" x14ac:dyDescent="0.3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</row>
    <row r="136" spans="1:29" ht="13" x14ac:dyDescent="0.3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</row>
    <row r="137" spans="1:29" ht="13" x14ac:dyDescent="0.3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</row>
    <row r="138" spans="1:29" ht="13" x14ac:dyDescent="0.3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</row>
    <row r="139" spans="1:29" ht="13" x14ac:dyDescent="0.3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</row>
    <row r="140" spans="1:29" ht="13" x14ac:dyDescent="0.3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</row>
    <row r="141" spans="1:29" ht="13" x14ac:dyDescent="0.3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</row>
    <row r="142" spans="1:29" ht="13" x14ac:dyDescent="0.3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</row>
    <row r="143" spans="1:29" ht="13" x14ac:dyDescent="0.3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</row>
    <row r="144" spans="1:29" ht="13" x14ac:dyDescent="0.3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</row>
    <row r="145" spans="1:29" ht="13" x14ac:dyDescent="0.3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</row>
    <row r="146" spans="1:29" ht="13" x14ac:dyDescent="0.3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</row>
    <row r="147" spans="1:29" ht="13" x14ac:dyDescent="0.3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</row>
    <row r="148" spans="1:29" ht="13" x14ac:dyDescent="0.3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</row>
    <row r="149" spans="1:29" ht="13" x14ac:dyDescent="0.3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</row>
    <row r="150" spans="1:29" ht="13" x14ac:dyDescent="0.3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</row>
    <row r="151" spans="1:29" ht="13" x14ac:dyDescent="0.3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</row>
    <row r="152" spans="1:29" ht="13" x14ac:dyDescent="0.3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</row>
    <row r="153" spans="1:29" ht="13" x14ac:dyDescent="0.3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</row>
    <row r="154" spans="1:29" ht="13" x14ac:dyDescent="0.3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</row>
    <row r="155" spans="1:29" ht="13" x14ac:dyDescent="0.3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</row>
    <row r="156" spans="1:29" ht="13" x14ac:dyDescent="0.3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</row>
    <row r="157" spans="1:29" ht="13" x14ac:dyDescent="0.3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</row>
    <row r="158" spans="1:29" ht="13" x14ac:dyDescent="0.3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</row>
    <row r="159" spans="1:29" ht="13" x14ac:dyDescent="0.3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</row>
    <row r="160" spans="1:29" ht="13" x14ac:dyDescent="0.3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</row>
    <row r="161" spans="1:29" ht="13" x14ac:dyDescent="0.3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</row>
    <row r="162" spans="1:29" ht="13" x14ac:dyDescent="0.3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</row>
    <row r="163" spans="1:29" ht="13" x14ac:dyDescent="0.3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</row>
    <row r="164" spans="1:29" ht="13" x14ac:dyDescent="0.3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</row>
    <row r="165" spans="1:29" ht="13" x14ac:dyDescent="0.3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</row>
    <row r="166" spans="1:29" ht="13" x14ac:dyDescent="0.3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</row>
    <row r="167" spans="1:29" ht="13" x14ac:dyDescent="0.3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</row>
    <row r="168" spans="1:29" ht="13" x14ac:dyDescent="0.3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</row>
    <row r="169" spans="1:29" ht="13" x14ac:dyDescent="0.3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</row>
    <row r="170" spans="1:29" ht="13" x14ac:dyDescent="0.3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</row>
    <row r="171" spans="1:29" ht="13" x14ac:dyDescent="0.3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</row>
    <row r="172" spans="1:29" ht="13" x14ac:dyDescent="0.3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</row>
    <row r="173" spans="1:29" ht="13" x14ac:dyDescent="0.3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</row>
    <row r="174" spans="1:29" ht="13" x14ac:dyDescent="0.3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</row>
    <row r="175" spans="1:29" ht="13" x14ac:dyDescent="0.3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</row>
    <row r="176" spans="1:29" ht="13" x14ac:dyDescent="0.3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</row>
    <row r="177" spans="1:29" ht="13" x14ac:dyDescent="0.3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</row>
    <row r="178" spans="1:29" ht="13" x14ac:dyDescent="0.3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</row>
    <row r="179" spans="1:29" ht="13" x14ac:dyDescent="0.3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</row>
    <row r="180" spans="1:29" ht="13" x14ac:dyDescent="0.3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</row>
    <row r="181" spans="1:29" ht="13" x14ac:dyDescent="0.3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</row>
    <row r="182" spans="1:29" ht="13" x14ac:dyDescent="0.3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</row>
    <row r="183" spans="1:29" ht="13" x14ac:dyDescent="0.3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</row>
    <row r="184" spans="1:29" ht="13" x14ac:dyDescent="0.3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</row>
    <row r="185" spans="1:29" ht="13" x14ac:dyDescent="0.3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</row>
    <row r="186" spans="1:29" ht="13" x14ac:dyDescent="0.3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</row>
    <row r="187" spans="1:29" ht="13" x14ac:dyDescent="0.3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</row>
    <row r="188" spans="1:29" ht="13" x14ac:dyDescent="0.3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</row>
    <row r="189" spans="1:29" ht="13" x14ac:dyDescent="0.3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</row>
    <row r="190" spans="1:29" ht="13" x14ac:dyDescent="0.3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</row>
    <row r="191" spans="1:29" ht="13" x14ac:dyDescent="0.3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</row>
    <row r="192" spans="1:29" ht="13" x14ac:dyDescent="0.3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</row>
    <row r="193" spans="1:29" ht="13" x14ac:dyDescent="0.3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</row>
    <row r="194" spans="1:29" ht="13" x14ac:dyDescent="0.3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</row>
    <row r="195" spans="1:29" ht="13" x14ac:dyDescent="0.3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</row>
    <row r="196" spans="1:29" ht="13" x14ac:dyDescent="0.3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</row>
    <row r="197" spans="1:29" ht="13" x14ac:dyDescent="0.3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</row>
    <row r="198" spans="1:29" ht="13" x14ac:dyDescent="0.3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</row>
    <row r="199" spans="1:29" ht="13" x14ac:dyDescent="0.3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</row>
    <row r="200" spans="1:29" ht="13" x14ac:dyDescent="0.3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</row>
    <row r="201" spans="1:29" ht="13" x14ac:dyDescent="0.3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</row>
    <row r="202" spans="1:29" ht="13" x14ac:dyDescent="0.3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</row>
    <row r="203" spans="1:29" ht="13" x14ac:dyDescent="0.3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</row>
    <row r="204" spans="1:29" ht="13" x14ac:dyDescent="0.3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</row>
    <row r="205" spans="1:29" ht="13" x14ac:dyDescent="0.3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</row>
    <row r="206" spans="1:29" ht="13" x14ac:dyDescent="0.3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</row>
    <row r="207" spans="1:29" ht="13" x14ac:dyDescent="0.3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</row>
    <row r="208" spans="1:29" ht="13" x14ac:dyDescent="0.3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</row>
    <row r="209" spans="1:29" ht="13" x14ac:dyDescent="0.3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</row>
    <row r="210" spans="1:29" ht="13" x14ac:dyDescent="0.3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</row>
    <row r="211" spans="1:29" ht="13" x14ac:dyDescent="0.3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</row>
    <row r="212" spans="1:29" ht="13" x14ac:dyDescent="0.3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</row>
    <row r="213" spans="1:29" ht="13" x14ac:dyDescent="0.3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</row>
    <row r="214" spans="1:29" ht="13" x14ac:dyDescent="0.3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</row>
    <row r="215" spans="1:29" ht="13" x14ac:dyDescent="0.3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</row>
    <row r="216" spans="1:29" ht="13" x14ac:dyDescent="0.3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</row>
    <row r="217" spans="1:29" ht="13" x14ac:dyDescent="0.3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</row>
    <row r="218" spans="1:29" ht="13" x14ac:dyDescent="0.3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</row>
    <row r="219" spans="1:29" ht="13" x14ac:dyDescent="0.3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</row>
    <row r="220" spans="1:29" ht="13" x14ac:dyDescent="0.3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</row>
    <row r="221" spans="1:29" ht="13" x14ac:dyDescent="0.3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</row>
    <row r="222" spans="1:29" ht="13" x14ac:dyDescent="0.3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</row>
    <row r="223" spans="1:29" ht="13" x14ac:dyDescent="0.3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</row>
    <row r="224" spans="1:29" ht="13" x14ac:dyDescent="0.3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</row>
    <row r="225" spans="1:29" ht="13" x14ac:dyDescent="0.3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</row>
    <row r="226" spans="1:29" ht="13" x14ac:dyDescent="0.3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</row>
    <row r="227" spans="1:29" ht="13" x14ac:dyDescent="0.3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</row>
    <row r="228" spans="1:29" ht="13" x14ac:dyDescent="0.3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</row>
    <row r="229" spans="1:29" ht="13" x14ac:dyDescent="0.3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</row>
    <row r="230" spans="1:29" ht="13" x14ac:dyDescent="0.3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</row>
    <row r="231" spans="1:29" ht="13" x14ac:dyDescent="0.3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</row>
    <row r="232" spans="1:29" ht="13" x14ac:dyDescent="0.3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</row>
    <row r="233" spans="1:29" ht="13" x14ac:dyDescent="0.3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</row>
    <row r="234" spans="1:29" ht="13" x14ac:dyDescent="0.3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</row>
    <row r="235" spans="1:29" ht="13" x14ac:dyDescent="0.3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</row>
    <row r="236" spans="1:29" ht="13" x14ac:dyDescent="0.3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</row>
    <row r="237" spans="1:29" ht="13" x14ac:dyDescent="0.3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</row>
    <row r="238" spans="1:29" ht="13" x14ac:dyDescent="0.3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</row>
    <row r="239" spans="1:29" ht="13" x14ac:dyDescent="0.3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</row>
    <row r="240" spans="1:29" ht="13" x14ac:dyDescent="0.3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</row>
    <row r="241" spans="1:29" ht="13" x14ac:dyDescent="0.3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</row>
    <row r="242" spans="1:29" ht="13" x14ac:dyDescent="0.3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</row>
    <row r="243" spans="1:29" ht="13" x14ac:dyDescent="0.3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</row>
    <row r="244" spans="1:29" ht="13" x14ac:dyDescent="0.3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</row>
    <row r="245" spans="1:29" ht="13" x14ac:dyDescent="0.3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</row>
    <row r="246" spans="1:29" ht="13" x14ac:dyDescent="0.3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</row>
    <row r="247" spans="1:29" ht="13" x14ac:dyDescent="0.3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</row>
    <row r="248" spans="1:29" ht="13" x14ac:dyDescent="0.3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</row>
    <row r="249" spans="1:29" ht="13" x14ac:dyDescent="0.3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</row>
    <row r="250" spans="1:29" ht="13" x14ac:dyDescent="0.3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</row>
    <row r="251" spans="1:29" ht="13" x14ac:dyDescent="0.3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</row>
    <row r="252" spans="1:29" ht="13" x14ac:dyDescent="0.3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</row>
    <row r="253" spans="1:29" ht="13" x14ac:dyDescent="0.3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</row>
    <row r="254" spans="1:29" ht="13" x14ac:dyDescent="0.3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</row>
    <row r="255" spans="1:29" ht="13" x14ac:dyDescent="0.3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</row>
    <row r="256" spans="1:29" ht="13" x14ac:dyDescent="0.3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</row>
    <row r="257" spans="1:29" ht="13" x14ac:dyDescent="0.3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</row>
    <row r="258" spans="1:29" ht="13" x14ac:dyDescent="0.3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</row>
    <row r="259" spans="1:29" ht="13" x14ac:dyDescent="0.3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</row>
    <row r="260" spans="1:29" ht="13" x14ac:dyDescent="0.3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</row>
    <row r="261" spans="1:29" ht="13" x14ac:dyDescent="0.3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</row>
    <row r="262" spans="1:29" ht="13" x14ac:dyDescent="0.3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</row>
    <row r="263" spans="1:29" ht="13" x14ac:dyDescent="0.3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</row>
    <row r="264" spans="1:29" ht="13" x14ac:dyDescent="0.3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</row>
    <row r="265" spans="1:29" ht="13" x14ac:dyDescent="0.3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</row>
    <row r="266" spans="1:29" ht="13" x14ac:dyDescent="0.3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</row>
    <row r="267" spans="1:29" ht="13" x14ac:dyDescent="0.3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</row>
    <row r="268" spans="1:29" ht="13" x14ac:dyDescent="0.3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</row>
    <row r="269" spans="1:29" ht="13" x14ac:dyDescent="0.3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</row>
    <row r="270" spans="1:29" ht="13" x14ac:dyDescent="0.3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</row>
    <row r="271" spans="1:29" ht="13" x14ac:dyDescent="0.3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</row>
    <row r="272" spans="1:29" ht="13" x14ac:dyDescent="0.3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</row>
    <row r="273" spans="1:29" ht="13" x14ac:dyDescent="0.3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</row>
    <row r="274" spans="1:29" ht="13" x14ac:dyDescent="0.3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</row>
    <row r="275" spans="1:29" ht="13" x14ac:dyDescent="0.3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</row>
    <row r="276" spans="1:29" ht="13" x14ac:dyDescent="0.3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</row>
    <row r="277" spans="1:29" ht="13" x14ac:dyDescent="0.3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</row>
    <row r="278" spans="1:29" ht="13" x14ac:dyDescent="0.3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</row>
    <row r="279" spans="1:29" ht="13" x14ac:dyDescent="0.3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</row>
    <row r="280" spans="1:29" ht="13" x14ac:dyDescent="0.3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</row>
    <row r="281" spans="1:29" ht="13" x14ac:dyDescent="0.3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</row>
    <row r="282" spans="1:29" ht="13" x14ac:dyDescent="0.3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</row>
    <row r="283" spans="1:29" ht="13" x14ac:dyDescent="0.3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</row>
    <row r="284" spans="1:29" ht="13" x14ac:dyDescent="0.3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</row>
    <row r="285" spans="1:29" ht="13" x14ac:dyDescent="0.3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</row>
    <row r="286" spans="1:29" ht="13" x14ac:dyDescent="0.3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</row>
    <row r="287" spans="1:29" ht="13" x14ac:dyDescent="0.3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</row>
    <row r="288" spans="1:29" ht="13" x14ac:dyDescent="0.3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</row>
    <row r="289" spans="1:29" ht="13" x14ac:dyDescent="0.3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</row>
    <row r="290" spans="1:29" ht="13" x14ac:dyDescent="0.3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</row>
    <row r="291" spans="1:29" ht="13" x14ac:dyDescent="0.3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</row>
    <row r="292" spans="1:29" ht="13" x14ac:dyDescent="0.3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</row>
    <row r="293" spans="1:29" ht="13" x14ac:dyDescent="0.3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</row>
    <row r="294" spans="1:29" ht="13" x14ac:dyDescent="0.3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</row>
    <row r="295" spans="1:29" ht="13" x14ac:dyDescent="0.3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</row>
    <row r="296" spans="1:29" ht="13" x14ac:dyDescent="0.3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</row>
    <row r="297" spans="1:29" ht="13" x14ac:dyDescent="0.3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</row>
    <row r="298" spans="1:29" ht="13" x14ac:dyDescent="0.3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</row>
    <row r="299" spans="1:29" ht="13" x14ac:dyDescent="0.3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</row>
    <row r="300" spans="1:29" ht="13" x14ac:dyDescent="0.3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</row>
    <row r="301" spans="1:29" ht="13" x14ac:dyDescent="0.3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</row>
    <row r="302" spans="1:29" ht="13" x14ac:dyDescent="0.3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</row>
    <row r="303" spans="1:29" ht="13" x14ac:dyDescent="0.3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</row>
    <row r="304" spans="1:29" ht="13" x14ac:dyDescent="0.3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</row>
    <row r="305" spans="1:29" ht="13" x14ac:dyDescent="0.3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</row>
    <row r="306" spans="1:29" ht="13" x14ac:dyDescent="0.3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</row>
    <row r="307" spans="1:29" ht="13" x14ac:dyDescent="0.3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</row>
    <row r="308" spans="1:29" ht="13" x14ac:dyDescent="0.3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</row>
    <row r="309" spans="1:29" ht="13" x14ac:dyDescent="0.3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</row>
    <row r="310" spans="1:29" ht="13" x14ac:dyDescent="0.3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</row>
    <row r="311" spans="1:29" ht="13" x14ac:dyDescent="0.3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</row>
    <row r="312" spans="1:29" ht="13" x14ac:dyDescent="0.3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</row>
    <row r="313" spans="1:29" ht="13" x14ac:dyDescent="0.3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</row>
    <row r="314" spans="1:29" ht="13" x14ac:dyDescent="0.3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</row>
    <row r="315" spans="1:29" ht="13" x14ac:dyDescent="0.3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</row>
    <row r="316" spans="1:29" ht="13" x14ac:dyDescent="0.3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</row>
    <row r="317" spans="1:29" ht="13" x14ac:dyDescent="0.3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</row>
    <row r="318" spans="1:29" ht="13" x14ac:dyDescent="0.3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</row>
    <row r="319" spans="1:29" ht="13" x14ac:dyDescent="0.3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</row>
    <row r="320" spans="1:29" ht="13" x14ac:dyDescent="0.3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</row>
    <row r="321" spans="1:29" ht="13" x14ac:dyDescent="0.3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</row>
    <row r="322" spans="1:29" ht="13" x14ac:dyDescent="0.3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</row>
    <row r="323" spans="1:29" ht="13" x14ac:dyDescent="0.3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</row>
    <row r="324" spans="1:29" ht="13" x14ac:dyDescent="0.3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</row>
    <row r="325" spans="1:29" ht="13" x14ac:dyDescent="0.3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</row>
    <row r="326" spans="1:29" ht="13" x14ac:dyDescent="0.3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</row>
    <row r="327" spans="1:29" ht="13" x14ac:dyDescent="0.3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</row>
    <row r="328" spans="1:29" ht="13" x14ac:dyDescent="0.3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</row>
    <row r="329" spans="1:29" ht="13" x14ac:dyDescent="0.3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</row>
    <row r="330" spans="1:29" ht="13" x14ac:dyDescent="0.3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</row>
    <row r="331" spans="1:29" ht="13" x14ac:dyDescent="0.3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</row>
    <row r="332" spans="1:29" ht="13" x14ac:dyDescent="0.3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</row>
    <row r="333" spans="1:29" ht="13" x14ac:dyDescent="0.3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</row>
    <row r="334" spans="1:29" ht="13" x14ac:dyDescent="0.3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</row>
    <row r="335" spans="1:29" ht="13" x14ac:dyDescent="0.3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</row>
    <row r="336" spans="1:29" ht="13" x14ac:dyDescent="0.3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</row>
    <row r="337" spans="1:29" ht="13" x14ac:dyDescent="0.3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</row>
    <row r="338" spans="1:29" ht="13" x14ac:dyDescent="0.3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</row>
    <row r="339" spans="1:29" ht="13" x14ac:dyDescent="0.3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</row>
    <row r="340" spans="1:29" ht="13" x14ac:dyDescent="0.3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</row>
    <row r="341" spans="1:29" ht="13" x14ac:dyDescent="0.3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</row>
    <row r="342" spans="1:29" ht="13" x14ac:dyDescent="0.3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</row>
    <row r="343" spans="1:29" ht="13" x14ac:dyDescent="0.3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</row>
    <row r="344" spans="1:29" ht="13" x14ac:dyDescent="0.3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</row>
    <row r="345" spans="1:29" ht="13" x14ac:dyDescent="0.3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</row>
    <row r="346" spans="1:29" ht="13" x14ac:dyDescent="0.3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</row>
    <row r="347" spans="1:29" ht="13" x14ac:dyDescent="0.3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</row>
    <row r="348" spans="1:29" ht="13" x14ac:dyDescent="0.3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</row>
    <row r="349" spans="1:29" ht="13" x14ac:dyDescent="0.3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</row>
    <row r="350" spans="1:29" ht="13" x14ac:dyDescent="0.3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</row>
    <row r="351" spans="1:29" ht="13" x14ac:dyDescent="0.3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</row>
    <row r="352" spans="1:29" ht="13" x14ac:dyDescent="0.3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</row>
    <row r="353" spans="1:29" ht="13" x14ac:dyDescent="0.3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</row>
    <row r="354" spans="1:29" ht="13" x14ac:dyDescent="0.3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</row>
    <row r="355" spans="1:29" ht="13" x14ac:dyDescent="0.3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</row>
    <row r="356" spans="1:29" ht="13" x14ac:dyDescent="0.3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</row>
    <row r="357" spans="1:29" ht="13" x14ac:dyDescent="0.3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</row>
    <row r="358" spans="1:29" ht="13" x14ac:dyDescent="0.3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</row>
    <row r="359" spans="1:29" ht="13" x14ac:dyDescent="0.3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</row>
    <row r="360" spans="1:29" ht="13" x14ac:dyDescent="0.3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</row>
    <row r="361" spans="1:29" ht="13" x14ac:dyDescent="0.3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</row>
    <row r="362" spans="1:29" ht="13" x14ac:dyDescent="0.3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</row>
    <row r="363" spans="1:29" ht="13" x14ac:dyDescent="0.3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</row>
    <row r="364" spans="1:29" ht="13" x14ac:dyDescent="0.3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</row>
    <row r="365" spans="1:29" ht="13" x14ac:dyDescent="0.3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</row>
    <row r="366" spans="1:29" ht="13" x14ac:dyDescent="0.3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</row>
    <row r="367" spans="1:29" ht="13" x14ac:dyDescent="0.3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</row>
    <row r="368" spans="1:29" ht="13" x14ac:dyDescent="0.3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</row>
    <row r="369" spans="1:29" ht="13" x14ac:dyDescent="0.3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</row>
    <row r="370" spans="1:29" ht="13" x14ac:dyDescent="0.3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</row>
    <row r="371" spans="1:29" ht="13" x14ac:dyDescent="0.3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</row>
    <row r="372" spans="1:29" ht="13" x14ac:dyDescent="0.3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</row>
    <row r="373" spans="1:29" ht="13" x14ac:dyDescent="0.3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</row>
    <row r="374" spans="1:29" ht="13" x14ac:dyDescent="0.3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</row>
    <row r="375" spans="1:29" ht="13" x14ac:dyDescent="0.3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</row>
    <row r="376" spans="1:29" ht="13" x14ac:dyDescent="0.3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</row>
    <row r="377" spans="1:29" ht="13" x14ac:dyDescent="0.3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</row>
    <row r="378" spans="1:29" ht="13" x14ac:dyDescent="0.3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</row>
    <row r="379" spans="1:29" ht="13" x14ac:dyDescent="0.3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</row>
    <row r="380" spans="1:29" ht="13" x14ac:dyDescent="0.3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</row>
    <row r="381" spans="1:29" ht="13" x14ac:dyDescent="0.3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</row>
    <row r="382" spans="1:29" ht="13" x14ac:dyDescent="0.3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</row>
    <row r="383" spans="1:29" ht="13" x14ac:dyDescent="0.3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</row>
    <row r="384" spans="1:29" ht="13" x14ac:dyDescent="0.3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</row>
    <row r="385" spans="1:29" ht="13" x14ac:dyDescent="0.3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</row>
    <row r="386" spans="1:29" ht="13" x14ac:dyDescent="0.3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</row>
    <row r="387" spans="1:29" ht="13" x14ac:dyDescent="0.3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</row>
    <row r="388" spans="1:29" ht="13" x14ac:dyDescent="0.3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</row>
    <row r="389" spans="1:29" ht="13" x14ac:dyDescent="0.3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</row>
    <row r="390" spans="1:29" ht="13" x14ac:dyDescent="0.3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</row>
    <row r="391" spans="1:29" ht="13" x14ac:dyDescent="0.3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</row>
    <row r="392" spans="1:29" ht="13" x14ac:dyDescent="0.3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</row>
    <row r="393" spans="1:29" ht="13" x14ac:dyDescent="0.3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</row>
    <row r="394" spans="1:29" ht="13" x14ac:dyDescent="0.3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</row>
    <row r="395" spans="1:29" ht="13" x14ac:dyDescent="0.3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</row>
    <row r="396" spans="1:29" ht="13" x14ac:dyDescent="0.3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</row>
    <row r="397" spans="1:29" ht="13" x14ac:dyDescent="0.3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</row>
    <row r="398" spans="1:29" ht="13" x14ac:dyDescent="0.3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</row>
    <row r="399" spans="1:29" ht="13" x14ac:dyDescent="0.3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</row>
    <row r="400" spans="1:29" ht="13" x14ac:dyDescent="0.3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</row>
    <row r="401" spans="1:29" ht="13" x14ac:dyDescent="0.3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</row>
    <row r="402" spans="1:29" ht="13" x14ac:dyDescent="0.3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</row>
    <row r="403" spans="1:29" ht="13" x14ac:dyDescent="0.3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</row>
    <row r="404" spans="1:29" ht="13" x14ac:dyDescent="0.3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</row>
    <row r="405" spans="1:29" ht="13" x14ac:dyDescent="0.3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</row>
    <row r="406" spans="1:29" ht="13" x14ac:dyDescent="0.3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</row>
    <row r="407" spans="1:29" ht="13" x14ac:dyDescent="0.3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</row>
    <row r="408" spans="1:29" ht="13" x14ac:dyDescent="0.3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</row>
    <row r="409" spans="1:29" ht="13" x14ac:dyDescent="0.3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</row>
    <row r="410" spans="1:29" ht="13" x14ac:dyDescent="0.3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</row>
    <row r="411" spans="1:29" ht="13" x14ac:dyDescent="0.3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</row>
    <row r="412" spans="1:29" ht="13" x14ac:dyDescent="0.3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</row>
    <row r="413" spans="1:29" ht="13" x14ac:dyDescent="0.3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</row>
    <row r="414" spans="1:29" ht="13" x14ac:dyDescent="0.3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</row>
    <row r="415" spans="1:29" ht="13" x14ac:dyDescent="0.3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</row>
    <row r="416" spans="1:29" ht="13" x14ac:dyDescent="0.3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</row>
    <row r="417" spans="1:29" ht="13" x14ac:dyDescent="0.3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</row>
    <row r="418" spans="1:29" ht="13" x14ac:dyDescent="0.3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</row>
    <row r="419" spans="1:29" ht="13" x14ac:dyDescent="0.3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</row>
    <row r="420" spans="1:29" ht="13" x14ac:dyDescent="0.3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</row>
    <row r="421" spans="1:29" ht="13" x14ac:dyDescent="0.3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</row>
    <row r="422" spans="1:29" ht="13" x14ac:dyDescent="0.3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</row>
    <row r="423" spans="1:29" ht="13" x14ac:dyDescent="0.3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</row>
    <row r="424" spans="1:29" ht="13" x14ac:dyDescent="0.3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</row>
    <row r="425" spans="1:29" ht="13" x14ac:dyDescent="0.3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</row>
    <row r="426" spans="1:29" ht="13" x14ac:dyDescent="0.3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</row>
    <row r="427" spans="1:29" ht="13" x14ac:dyDescent="0.3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</row>
    <row r="428" spans="1:29" ht="13" x14ac:dyDescent="0.3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</row>
    <row r="429" spans="1:29" ht="13" x14ac:dyDescent="0.3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</row>
    <row r="430" spans="1:29" ht="13" x14ac:dyDescent="0.3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</row>
    <row r="431" spans="1:29" ht="13" x14ac:dyDescent="0.3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</row>
    <row r="432" spans="1:29" ht="13" x14ac:dyDescent="0.3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</row>
    <row r="433" spans="1:29" ht="13" x14ac:dyDescent="0.3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</row>
    <row r="434" spans="1:29" ht="13" x14ac:dyDescent="0.3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</row>
    <row r="435" spans="1:29" ht="13" x14ac:dyDescent="0.3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</row>
    <row r="436" spans="1:29" ht="13" x14ac:dyDescent="0.3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</row>
    <row r="437" spans="1:29" ht="13" x14ac:dyDescent="0.3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</row>
    <row r="438" spans="1:29" ht="13" x14ac:dyDescent="0.3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</row>
    <row r="439" spans="1:29" ht="13" x14ac:dyDescent="0.3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</row>
    <row r="440" spans="1:29" ht="13" x14ac:dyDescent="0.3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</row>
    <row r="441" spans="1:29" ht="13" x14ac:dyDescent="0.3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</row>
    <row r="442" spans="1:29" ht="13" x14ac:dyDescent="0.3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</row>
    <row r="443" spans="1:29" ht="13" x14ac:dyDescent="0.3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</row>
    <row r="444" spans="1:29" ht="13" x14ac:dyDescent="0.3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</row>
    <row r="445" spans="1:29" ht="13" x14ac:dyDescent="0.3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</row>
    <row r="446" spans="1:29" ht="13" x14ac:dyDescent="0.3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</row>
    <row r="447" spans="1:29" ht="13" x14ac:dyDescent="0.3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</row>
    <row r="448" spans="1:29" ht="13" x14ac:dyDescent="0.3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</row>
    <row r="449" spans="1:29" ht="13" x14ac:dyDescent="0.3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</row>
    <row r="450" spans="1:29" ht="13" x14ac:dyDescent="0.3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</row>
    <row r="451" spans="1:29" ht="13" x14ac:dyDescent="0.3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</row>
    <row r="452" spans="1:29" ht="13" x14ac:dyDescent="0.3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</row>
    <row r="453" spans="1:29" ht="13" x14ac:dyDescent="0.3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</row>
    <row r="454" spans="1:29" ht="13" x14ac:dyDescent="0.3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</row>
    <row r="455" spans="1:29" ht="13" x14ac:dyDescent="0.3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</row>
    <row r="456" spans="1:29" ht="13" x14ac:dyDescent="0.3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</row>
    <row r="457" spans="1:29" ht="13" x14ac:dyDescent="0.3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</row>
    <row r="458" spans="1:29" ht="13" x14ac:dyDescent="0.3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</row>
    <row r="459" spans="1:29" ht="13" x14ac:dyDescent="0.3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</row>
    <row r="460" spans="1:29" ht="13" x14ac:dyDescent="0.3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</row>
    <row r="461" spans="1:29" ht="13" x14ac:dyDescent="0.3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</row>
    <row r="462" spans="1:29" ht="13" x14ac:dyDescent="0.3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</row>
    <row r="463" spans="1:29" ht="13" x14ac:dyDescent="0.3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</row>
    <row r="464" spans="1:29" ht="13" x14ac:dyDescent="0.3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</row>
    <row r="465" spans="1:29" ht="13" x14ac:dyDescent="0.3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</row>
    <row r="466" spans="1:29" ht="13" x14ac:dyDescent="0.3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</row>
    <row r="467" spans="1:29" ht="13" x14ac:dyDescent="0.3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</row>
    <row r="468" spans="1:29" ht="13" x14ac:dyDescent="0.3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</row>
    <row r="469" spans="1:29" ht="13" x14ac:dyDescent="0.3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</row>
    <row r="470" spans="1:29" ht="13" x14ac:dyDescent="0.3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</row>
    <row r="471" spans="1:29" ht="13" x14ac:dyDescent="0.3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</row>
    <row r="472" spans="1:29" ht="13" x14ac:dyDescent="0.3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</row>
    <row r="473" spans="1:29" ht="13" x14ac:dyDescent="0.3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</row>
    <row r="474" spans="1:29" ht="13" x14ac:dyDescent="0.3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</row>
    <row r="475" spans="1:29" ht="13" x14ac:dyDescent="0.3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</row>
    <row r="476" spans="1:29" ht="13" x14ac:dyDescent="0.3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</row>
    <row r="477" spans="1:29" ht="13" x14ac:dyDescent="0.3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</row>
    <row r="478" spans="1:29" ht="13" x14ac:dyDescent="0.3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</row>
    <row r="479" spans="1:29" ht="13" x14ac:dyDescent="0.3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</row>
    <row r="480" spans="1:29" ht="13" x14ac:dyDescent="0.3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</row>
    <row r="481" spans="1:29" ht="13" x14ac:dyDescent="0.3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</row>
    <row r="482" spans="1:29" ht="13" x14ac:dyDescent="0.3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</row>
    <row r="483" spans="1:29" ht="13" x14ac:dyDescent="0.3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</row>
    <row r="484" spans="1:29" ht="13" x14ac:dyDescent="0.3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</row>
    <row r="485" spans="1:29" ht="13" x14ac:dyDescent="0.3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</row>
    <row r="486" spans="1:29" ht="13" x14ac:dyDescent="0.3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</row>
    <row r="487" spans="1:29" ht="13" x14ac:dyDescent="0.3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</row>
    <row r="488" spans="1:29" ht="13" x14ac:dyDescent="0.3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</row>
    <row r="489" spans="1:29" ht="13" x14ac:dyDescent="0.3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</row>
    <row r="490" spans="1:29" ht="13" x14ac:dyDescent="0.3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</row>
    <row r="491" spans="1:29" ht="13" x14ac:dyDescent="0.3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</row>
    <row r="492" spans="1:29" ht="13" x14ac:dyDescent="0.3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</row>
    <row r="493" spans="1:29" ht="13" x14ac:dyDescent="0.3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</row>
    <row r="494" spans="1:29" ht="13" x14ac:dyDescent="0.3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</row>
    <row r="495" spans="1:29" ht="13" x14ac:dyDescent="0.3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</row>
    <row r="496" spans="1:29" ht="13" x14ac:dyDescent="0.3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</row>
    <row r="497" spans="1:29" ht="13" x14ac:dyDescent="0.3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</row>
    <row r="498" spans="1:29" ht="13" x14ac:dyDescent="0.3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</row>
    <row r="499" spans="1:29" ht="13" x14ac:dyDescent="0.3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</row>
    <row r="500" spans="1:29" ht="13" x14ac:dyDescent="0.3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</row>
    <row r="501" spans="1:29" ht="13" x14ac:dyDescent="0.3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</row>
    <row r="502" spans="1:29" ht="13" x14ac:dyDescent="0.3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</row>
    <row r="503" spans="1:29" ht="13" x14ac:dyDescent="0.3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</row>
    <row r="504" spans="1:29" ht="13" x14ac:dyDescent="0.3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</row>
    <row r="505" spans="1:29" ht="13" x14ac:dyDescent="0.3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</row>
    <row r="506" spans="1:29" ht="13" x14ac:dyDescent="0.3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</row>
    <row r="507" spans="1:29" ht="13" x14ac:dyDescent="0.3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</row>
    <row r="508" spans="1:29" ht="13" x14ac:dyDescent="0.3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</row>
    <row r="509" spans="1:29" ht="13" x14ac:dyDescent="0.3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</row>
    <row r="510" spans="1:29" ht="13" x14ac:dyDescent="0.3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</row>
    <row r="511" spans="1:29" ht="13" x14ac:dyDescent="0.3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</row>
    <row r="512" spans="1:29" ht="13" x14ac:dyDescent="0.3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</row>
    <row r="513" spans="1:29" ht="13" x14ac:dyDescent="0.3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</row>
    <row r="514" spans="1:29" ht="13" x14ac:dyDescent="0.3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</row>
    <row r="515" spans="1:29" ht="13" x14ac:dyDescent="0.3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</row>
    <row r="516" spans="1:29" ht="13" x14ac:dyDescent="0.3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</row>
    <row r="517" spans="1:29" ht="13" x14ac:dyDescent="0.3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</row>
    <row r="518" spans="1:29" ht="13" x14ac:dyDescent="0.3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</row>
    <row r="519" spans="1:29" ht="13" x14ac:dyDescent="0.3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</row>
    <row r="520" spans="1:29" ht="13" x14ac:dyDescent="0.3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</row>
    <row r="521" spans="1:29" ht="13" x14ac:dyDescent="0.3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</row>
    <row r="522" spans="1:29" ht="13" x14ac:dyDescent="0.3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</row>
    <row r="523" spans="1:29" ht="13" x14ac:dyDescent="0.3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</row>
    <row r="524" spans="1:29" ht="13" x14ac:dyDescent="0.3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</row>
    <row r="525" spans="1:29" ht="13" x14ac:dyDescent="0.3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</row>
    <row r="526" spans="1:29" ht="13" x14ac:dyDescent="0.3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</row>
    <row r="527" spans="1:29" ht="13" x14ac:dyDescent="0.3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</row>
    <row r="528" spans="1:29" ht="13" x14ac:dyDescent="0.3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</row>
    <row r="529" spans="1:29" ht="13" x14ac:dyDescent="0.3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</row>
    <row r="530" spans="1:29" ht="13" x14ac:dyDescent="0.3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</row>
    <row r="531" spans="1:29" ht="13" x14ac:dyDescent="0.3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</row>
    <row r="532" spans="1:29" ht="13" x14ac:dyDescent="0.3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</row>
    <row r="533" spans="1:29" ht="13" x14ac:dyDescent="0.3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</row>
    <row r="534" spans="1:29" ht="13" x14ac:dyDescent="0.3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</row>
    <row r="535" spans="1:29" ht="13" x14ac:dyDescent="0.3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</row>
    <row r="536" spans="1:29" ht="13" x14ac:dyDescent="0.3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</row>
    <row r="537" spans="1:29" ht="13" x14ac:dyDescent="0.3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</row>
    <row r="538" spans="1:29" ht="13" x14ac:dyDescent="0.3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</row>
    <row r="539" spans="1:29" ht="13" x14ac:dyDescent="0.3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</row>
    <row r="540" spans="1:29" ht="13" x14ac:dyDescent="0.3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</row>
    <row r="541" spans="1:29" ht="13" x14ac:dyDescent="0.3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</row>
    <row r="542" spans="1:29" ht="13" x14ac:dyDescent="0.3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</row>
    <row r="543" spans="1:29" ht="13" x14ac:dyDescent="0.3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  <c r="AB543" s="11"/>
      <c r="AC543" s="11"/>
    </row>
    <row r="544" spans="1:29" ht="13" x14ac:dyDescent="0.3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  <c r="AB544" s="11"/>
      <c r="AC544" s="11"/>
    </row>
    <row r="545" spans="1:29" ht="13" x14ac:dyDescent="0.3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  <c r="AB545" s="11"/>
      <c r="AC545" s="11"/>
    </row>
    <row r="546" spans="1:29" ht="13" x14ac:dyDescent="0.3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  <c r="AB546" s="11"/>
      <c r="AC546" s="11"/>
    </row>
    <row r="547" spans="1:29" ht="13" x14ac:dyDescent="0.3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  <c r="AB547" s="11"/>
      <c r="AC547" s="11"/>
    </row>
    <row r="548" spans="1:29" ht="13" x14ac:dyDescent="0.3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  <c r="AB548" s="11"/>
      <c r="AC548" s="11"/>
    </row>
    <row r="549" spans="1:29" ht="13" x14ac:dyDescent="0.3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  <c r="AB549" s="11"/>
      <c r="AC549" s="11"/>
    </row>
    <row r="550" spans="1:29" ht="13" x14ac:dyDescent="0.3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  <c r="AB550" s="11"/>
      <c r="AC550" s="11"/>
    </row>
    <row r="551" spans="1:29" ht="13" x14ac:dyDescent="0.3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  <c r="AB551" s="11"/>
      <c r="AC551" s="11"/>
    </row>
    <row r="552" spans="1:29" ht="13" x14ac:dyDescent="0.3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  <c r="AB552" s="11"/>
      <c r="AC552" s="11"/>
    </row>
    <row r="553" spans="1:29" ht="13" x14ac:dyDescent="0.3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  <c r="AB553" s="11"/>
      <c r="AC553" s="11"/>
    </row>
    <row r="554" spans="1:29" ht="13" x14ac:dyDescent="0.3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  <c r="AB554" s="11"/>
      <c r="AC554" s="11"/>
    </row>
    <row r="555" spans="1:29" ht="13" x14ac:dyDescent="0.3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  <c r="AB555" s="11"/>
      <c r="AC555" s="11"/>
    </row>
    <row r="556" spans="1:29" ht="13" x14ac:dyDescent="0.3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  <c r="AB556" s="11"/>
      <c r="AC556" s="11"/>
    </row>
    <row r="557" spans="1:29" ht="13" x14ac:dyDescent="0.3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  <c r="AB557" s="11"/>
      <c r="AC557" s="11"/>
    </row>
    <row r="558" spans="1:29" ht="13" x14ac:dyDescent="0.3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  <c r="AB558" s="11"/>
      <c r="AC558" s="11"/>
    </row>
    <row r="559" spans="1:29" ht="13" x14ac:dyDescent="0.3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  <c r="AB559" s="11"/>
      <c r="AC559" s="11"/>
    </row>
    <row r="560" spans="1:29" ht="13" x14ac:dyDescent="0.3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  <c r="AB560" s="11"/>
      <c r="AC560" s="11"/>
    </row>
    <row r="561" spans="1:29" ht="13" x14ac:dyDescent="0.3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  <c r="AB561" s="11"/>
      <c r="AC561" s="11"/>
    </row>
    <row r="562" spans="1:29" ht="13" x14ac:dyDescent="0.3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  <c r="AB562" s="11"/>
      <c r="AC562" s="11"/>
    </row>
    <row r="563" spans="1:29" ht="13" x14ac:dyDescent="0.3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  <c r="AA563" s="11"/>
      <c r="AB563" s="11"/>
      <c r="AC563" s="11"/>
    </row>
    <row r="564" spans="1:29" ht="13" x14ac:dyDescent="0.3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  <c r="AB564" s="11"/>
      <c r="AC564" s="11"/>
    </row>
    <row r="565" spans="1:29" ht="13" x14ac:dyDescent="0.3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  <c r="AB565" s="11"/>
      <c r="AC565" s="11"/>
    </row>
    <row r="566" spans="1:29" ht="13" x14ac:dyDescent="0.3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  <c r="AB566" s="11"/>
      <c r="AC566" s="11"/>
    </row>
    <row r="567" spans="1:29" ht="13" x14ac:dyDescent="0.3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  <c r="AB567" s="11"/>
      <c r="AC567" s="11"/>
    </row>
    <row r="568" spans="1:29" ht="13" x14ac:dyDescent="0.3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  <c r="AB568" s="11"/>
      <c r="AC568" s="11"/>
    </row>
    <row r="569" spans="1:29" ht="13" x14ac:dyDescent="0.3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  <c r="AB569" s="11"/>
      <c r="AC569" s="11"/>
    </row>
    <row r="570" spans="1:29" ht="13" x14ac:dyDescent="0.3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  <c r="AB570" s="11"/>
      <c r="AC570" s="11"/>
    </row>
    <row r="571" spans="1:29" ht="13" x14ac:dyDescent="0.3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  <c r="AB571" s="11"/>
      <c r="AC571" s="11"/>
    </row>
    <row r="572" spans="1:29" ht="13" x14ac:dyDescent="0.3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  <c r="AB572" s="11"/>
      <c r="AC572" s="11"/>
    </row>
    <row r="573" spans="1:29" ht="13" x14ac:dyDescent="0.3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  <c r="AB573" s="11"/>
      <c r="AC573" s="11"/>
    </row>
    <row r="574" spans="1:29" ht="13" x14ac:dyDescent="0.3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  <c r="AB574" s="11"/>
      <c r="AC574" s="11"/>
    </row>
    <row r="575" spans="1:29" ht="13" x14ac:dyDescent="0.3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  <c r="AB575" s="11"/>
      <c r="AC575" s="11"/>
    </row>
    <row r="576" spans="1:29" ht="13" x14ac:dyDescent="0.3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  <c r="AB576" s="11"/>
      <c r="AC576" s="11"/>
    </row>
    <row r="577" spans="1:29" ht="13" x14ac:dyDescent="0.3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  <c r="AB577" s="11"/>
      <c r="AC577" s="11"/>
    </row>
    <row r="578" spans="1:29" ht="13" x14ac:dyDescent="0.3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  <c r="AA578" s="11"/>
      <c r="AB578" s="11"/>
      <c r="AC578" s="11"/>
    </row>
    <row r="579" spans="1:29" ht="13" x14ac:dyDescent="0.3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  <c r="AA579" s="11"/>
      <c r="AB579" s="11"/>
      <c r="AC579" s="11"/>
    </row>
    <row r="580" spans="1:29" ht="13" x14ac:dyDescent="0.3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  <c r="AB580" s="11"/>
      <c r="AC580" s="11"/>
    </row>
    <row r="581" spans="1:29" ht="13" x14ac:dyDescent="0.3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  <c r="AB581" s="11"/>
      <c r="AC581" s="11"/>
    </row>
    <row r="582" spans="1:29" ht="13" x14ac:dyDescent="0.3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  <c r="AB582" s="11"/>
      <c r="AC582" s="11"/>
    </row>
    <row r="583" spans="1:29" ht="13" x14ac:dyDescent="0.3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  <c r="AB583" s="11"/>
      <c r="AC583" s="11"/>
    </row>
    <row r="584" spans="1:29" ht="13" x14ac:dyDescent="0.3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  <c r="AB584" s="11"/>
      <c r="AC584" s="11"/>
    </row>
    <row r="585" spans="1:29" ht="13" x14ac:dyDescent="0.3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  <c r="AB585" s="11"/>
      <c r="AC585" s="11"/>
    </row>
    <row r="586" spans="1:29" ht="13" x14ac:dyDescent="0.3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  <c r="AB586" s="11"/>
      <c r="AC586" s="11"/>
    </row>
    <row r="587" spans="1:29" ht="13" x14ac:dyDescent="0.3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  <c r="AB587" s="11"/>
      <c r="AC587" s="11"/>
    </row>
    <row r="588" spans="1:29" ht="13" x14ac:dyDescent="0.3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  <c r="AA588" s="11"/>
      <c r="AB588" s="11"/>
      <c r="AC588" s="11"/>
    </row>
    <row r="589" spans="1:29" ht="13" x14ac:dyDescent="0.3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  <c r="AA589" s="11"/>
      <c r="AB589" s="11"/>
      <c r="AC589" s="11"/>
    </row>
    <row r="590" spans="1:29" ht="13" x14ac:dyDescent="0.3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  <c r="AB590" s="11"/>
      <c r="AC590" s="11"/>
    </row>
    <row r="591" spans="1:29" ht="13" x14ac:dyDescent="0.3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  <c r="AB591" s="11"/>
      <c r="AC591" s="11"/>
    </row>
    <row r="592" spans="1:29" ht="13" x14ac:dyDescent="0.3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  <c r="AB592" s="11"/>
      <c r="AC592" s="11"/>
    </row>
    <row r="593" spans="1:29" ht="13" x14ac:dyDescent="0.3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  <c r="AA593" s="11"/>
      <c r="AB593" s="11"/>
      <c r="AC593" s="11"/>
    </row>
    <row r="594" spans="1:29" ht="13" x14ac:dyDescent="0.3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  <c r="AA594" s="11"/>
      <c r="AB594" s="11"/>
      <c r="AC594" s="11"/>
    </row>
    <row r="595" spans="1:29" ht="13" x14ac:dyDescent="0.3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  <c r="AA595" s="11"/>
      <c r="AB595" s="11"/>
      <c r="AC595" s="11"/>
    </row>
    <row r="596" spans="1:29" ht="13" x14ac:dyDescent="0.3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  <c r="AA596" s="11"/>
      <c r="AB596" s="11"/>
      <c r="AC596" s="11"/>
    </row>
    <row r="597" spans="1:29" ht="13" x14ac:dyDescent="0.3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  <c r="AA597" s="11"/>
      <c r="AB597" s="11"/>
      <c r="AC597" s="11"/>
    </row>
    <row r="598" spans="1:29" ht="13" x14ac:dyDescent="0.3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  <c r="AA598" s="11"/>
      <c r="AB598" s="11"/>
      <c r="AC598" s="11"/>
    </row>
    <row r="599" spans="1:29" ht="13" x14ac:dyDescent="0.3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  <c r="AA599" s="11"/>
      <c r="AB599" s="11"/>
      <c r="AC599" s="11"/>
    </row>
    <row r="600" spans="1:29" ht="13" x14ac:dyDescent="0.3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  <c r="AA600" s="11"/>
      <c r="AB600" s="11"/>
      <c r="AC600" s="11"/>
    </row>
    <row r="601" spans="1:29" ht="13" x14ac:dyDescent="0.3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  <c r="AA601" s="11"/>
      <c r="AB601" s="11"/>
      <c r="AC601" s="11"/>
    </row>
    <row r="602" spans="1:29" ht="13" x14ac:dyDescent="0.3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  <c r="AA602" s="11"/>
      <c r="AB602" s="11"/>
      <c r="AC602" s="11"/>
    </row>
    <row r="603" spans="1:29" ht="13" x14ac:dyDescent="0.3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  <c r="AA603" s="11"/>
      <c r="AB603" s="11"/>
      <c r="AC603" s="11"/>
    </row>
    <row r="604" spans="1:29" ht="13" x14ac:dyDescent="0.3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  <c r="AA604" s="11"/>
      <c r="AB604" s="11"/>
      <c r="AC604" s="11"/>
    </row>
    <row r="605" spans="1:29" ht="13" x14ac:dyDescent="0.3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  <c r="AA605" s="11"/>
      <c r="AB605" s="11"/>
      <c r="AC605" s="11"/>
    </row>
    <row r="606" spans="1:29" ht="13" x14ac:dyDescent="0.3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  <c r="AA606" s="11"/>
      <c r="AB606" s="11"/>
      <c r="AC606" s="11"/>
    </row>
    <row r="607" spans="1:29" ht="13" x14ac:dyDescent="0.3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  <c r="AA607" s="11"/>
      <c r="AB607" s="11"/>
      <c r="AC607" s="11"/>
    </row>
    <row r="608" spans="1:29" ht="13" x14ac:dyDescent="0.3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  <c r="AA608" s="11"/>
      <c r="AB608" s="11"/>
      <c r="AC608" s="11"/>
    </row>
    <row r="609" spans="1:29" ht="13" x14ac:dyDescent="0.3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  <c r="AA609" s="11"/>
      <c r="AB609" s="11"/>
      <c r="AC609" s="11"/>
    </row>
    <row r="610" spans="1:29" ht="13" x14ac:dyDescent="0.3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  <c r="AA610" s="11"/>
      <c r="AB610" s="11"/>
      <c r="AC610" s="11"/>
    </row>
    <row r="611" spans="1:29" ht="13" x14ac:dyDescent="0.3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  <c r="AA611" s="11"/>
      <c r="AB611" s="11"/>
      <c r="AC611" s="11"/>
    </row>
    <row r="612" spans="1:29" ht="13" x14ac:dyDescent="0.3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  <c r="AA612" s="11"/>
      <c r="AB612" s="11"/>
      <c r="AC612" s="11"/>
    </row>
    <row r="613" spans="1:29" ht="13" x14ac:dyDescent="0.3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  <c r="AA613" s="11"/>
      <c r="AB613" s="11"/>
      <c r="AC613" s="11"/>
    </row>
    <row r="614" spans="1:29" ht="13" x14ac:dyDescent="0.3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  <c r="AA614" s="11"/>
      <c r="AB614" s="11"/>
      <c r="AC614" s="11"/>
    </row>
    <row r="615" spans="1:29" ht="13" x14ac:dyDescent="0.3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  <c r="AA615" s="11"/>
      <c r="AB615" s="11"/>
      <c r="AC615" s="11"/>
    </row>
    <row r="616" spans="1:29" ht="13" x14ac:dyDescent="0.3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  <c r="AA616" s="11"/>
      <c r="AB616" s="11"/>
      <c r="AC616" s="11"/>
    </row>
    <row r="617" spans="1:29" ht="13" x14ac:dyDescent="0.3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  <c r="AA617" s="11"/>
      <c r="AB617" s="11"/>
      <c r="AC617" s="11"/>
    </row>
    <row r="618" spans="1:29" ht="13" x14ac:dyDescent="0.3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  <c r="AA618" s="11"/>
      <c r="AB618" s="11"/>
      <c r="AC618" s="11"/>
    </row>
    <row r="619" spans="1:29" ht="13" x14ac:dyDescent="0.3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  <c r="AA619" s="11"/>
      <c r="AB619" s="11"/>
      <c r="AC619" s="11"/>
    </row>
    <row r="620" spans="1:29" ht="13" x14ac:dyDescent="0.3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  <c r="AA620" s="11"/>
      <c r="AB620" s="11"/>
      <c r="AC620" s="11"/>
    </row>
    <row r="621" spans="1:29" ht="13" x14ac:dyDescent="0.3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  <c r="AA621" s="11"/>
      <c r="AB621" s="11"/>
      <c r="AC621" s="11"/>
    </row>
    <row r="622" spans="1:29" ht="13" x14ac:dyDescent="0.3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  <c r="AA622" s="11"/>
      <c r="AB622" s="11"/>
      <c r="AC622" s="11"/>
    </row>
    <row r="623" spans="1:29" ht="13" x14ac:dyDescent="0.3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  <c r="AA623" s="11"/>
      <c r="AB623" s="11"/>
      <c r="AC623" s="11"/>
    </row>
    <row r="624" spans="1:29" ht="13" x14ac:dyDescent="0.3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  <c r="AA624" s="11"/>
      <c r="AB624" s="11"/>
      <c r="AC624" s="11"/>
    </row>
    <row r="625" spans="1:29" ht="13" x14ac:dyDescent="0.3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  <c r="AA625" s="11"/>
      <c r="AB625" s="11"/>
      <c r="AC625" s="11"/>
    </row>
    <row r="626" spans="1:29" ht="13" x14ac:dyDescent="0.3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  <c r="AA626" s="11"/>
      <c r="AB626" s="11"/>
      <c r="AC626" s="11"/>
    </row>
    <row r="627" spans="1:29" ht="13" x14ac:dyDescent="0.3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  <c r="AA627" s="11"/>
      <c r="AB627" s="11"/>
      <c r="AC627" s="11"/>
    </row>
    <row r="628" spans="1:29" ht="13" x14ac:dyDescent="0.3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  <c r="AA628" s="11"/>
      <c r="AB628" s="11"/>
      <c r="AC628" s="11"/>
    </row>
    <row r="629" spans="1:29" ht="13" x14ac:dyDescent="0.3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  <c r="AA629" s="11"/>
      <c r="AB629" s="11"/>
      <c r="AC629" s="11"/>
    </row>
    <row r="630" spans="1:29" ht="13" x14ac:dyDescent="0.3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  <c r="AA630" s="11"/>
      <c r="AB630" s="11"/>
      <c r="AC630" s="11"/>
    </row>
    <row r="631" spans="1:29" ht="13" x14ac:dyDescent="0.3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  <c r="AA631" s="11"/>
      <c r="AB631" s="11"/>
      <c r="AC631" s="11"/>
    </row>
    <row r="632" spans="1:29" ht="13" x14ac:dyDescent="0.3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  <c r="AA632" s="11"/>
      <c r="AB632" s="11"/>
      <c r="AC632" s="11"/>
    </row>
    <row r="633" spans="1:29" ht="13" x14ac:dyDescent="0.3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  <c r="AA633" s="11"/>
      <c r="AB633" s="11"/>
      <c r="AC633" s="11"/>
    </row>
    <row r="634" spans="1:29" ht="13" x14ac:dyDescent="0.3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  <c r="AA634" s="11"/>
      <c r="AB634" s="11"/>
      <c r="AC634" s="11"/>
    </row>
    <row r="635" spans="1:29" ht="13" x14ac:dyDescent="0.3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  <c r="AA635" s="11"/>
      <c r="AB635" s="11"/>
      <c r="AC635" s="11"/>
    </row>
    <row r="636" spans="1:29" ht="13" x14ac:dyDescent="0.3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  <c r="AA636" s="11"/>
      <c r="AB636" s="11"/>
      <c r="AC636" s="11"/>
    </row>
    <row r="637" spans="1:29" ht="13" x14ac:dyDescent="0.3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  <c r="AA637" s="11"/>
      <c r="AB637" s="11"/>
      <c r="AC637" s="11"/>
    </row>
    <row r="638" spans="1:29" ht="13" x14ac:dyDescent="0.3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  <c r="AA638" s="11"/>
      <c r="AB638" s="11"/>
      <c r="AC638" s="11"/>
    </row>
    <row r="639" spans="1:29" ht="13" x14ac:dyDescent="0.3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  <c r="AA639" s="11"/>
      <c r="AB639" s="11"/>
      <c r="AC639" s="11"/>
    </row>
    <row r="640" spans="1:29" ht="13" x14ac:dyDescent="0.3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  <c r="AA640" s="11"/>
      <c r="AB640" s="11"/>
      <c r="AC640" s="11"/>
    </row>
    <row r="641" spans="1:29" ht="13" x14ac:dyDescent="0.3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  <c r="AA641" s="11"/>
      <c r="AB641" s="11"/>
      <c r="AC641" s="11"/>
    </row>
    <row r="642" spans="1:29" ht="13" x14ac:dyDescent="0.3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  <c r="AA642" s="11"/>
      <c r="AB642" s="11"/>
      <c r="AC642" s="11"/>
    </row>
    <row r="643" spans="1:29" ht="13" x14ac:dyDescent="0.3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  <c r="AA643" s="11"/>
      <c r="AB643" s="11"/>
      <c r="AC643" s="11"/>
    </row>
    <row r="644" spans="1:29" ht="13" x14ac:dyDescent="0.3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  <c r="AA644" s="11"/>
      <c r="AB644" s="11"/>
      <c r="AC644" s="11"/>
    </row>
    <row r="645" spans="1:29" ht="13" x14ac:dyDescent="0.3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  <c r="AA645" s="11"/>
      <c r="AB645" s="11"/>
      <c r="AC645" s="11"/>
    </row>
    <row r="646" spans="1:29" ht="13" x14ac:dyDescent="0.3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  <c r="AA646" s="11"/>
      <c r="AB646" s="11"/>
      <c r="AC646" s="11"/>
    </row>
    <row r="647" spans="1:29" ht="13" x14ac:dyDescent="0.3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  <c r="AA647" s="11"/>
      <c r="AB647" s="11"/>
      <c r="AC647" s="11"/>
    </row>
    <row r="648" spans="1:29" ht="13" x14ac:dyDescent="0.3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  <c r="AA648" s="11"/>
      <c r="AB648" s="11"/>
      <c r="AC648" s="11"/>
    </row>
    <row r="649" spans="1:29" ht="13" x14ac:dyDescent="0.3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  <c r="AA649" s="11"/>
      <c r="AB649" s="11"/>
      <c r="AC649" s="11"/>
    </row>
    <row r="650" spans="1:29" ht="13" x14ac:dyDescent="0.3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  <c r="AA650" s="11"/>
      <c r="AB650" s="11"/>
      <c r="AC650" s="11"/>
    </row>
    <row r="651" spans="1:29" ht="13" x14ac:dyDescent="0.3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  <c r="AA651" s="11"/>
      <c r="AB651" s="11"/>
      <c r="AC651" s="11"/>
    </row>
    <row r="652" spans="1:29" ht="13" x14ac:dyDescent="0.3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  <c r="AA652" s="11"/>
      <c r="AB652" s="11"/>
      <c r="AC652" s="11"/>
    </row>
    <row r="653" spans="1:29" ht="13" x14ac:dyDescent="0.3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  <c r="AA653" s="11"/>
      <c r="AB653" s="11"/>
      <c r="AC653" s="11"/>
    </row>
    <row r="654" spans="1:29" ht="13" x14ac:dyDescent="0.3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  <c r="AA654" s="11"/>
      <c r="AB654" s="11"/>
      <c r="AC654" s="11"/>
    </row>
    <row r="655" spans="1:29" ht="13" x14ac:dyDescent="0.3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  <c r="AA655" s="11"/>
      <c r="AB655" s="11"/>
      <c r="AC655" s="11"/>
    </row>
    <row r="656" spans="1:29" ht="13" x14ac:dyDescent="0.3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  <c r="AA656" s="11"/>
      <c r="AB656" s="11"/>
      <c r="AC656" s="11"/>
    </row>
    <row r="657" spans="1:29" ht="13" x14ac:dyDescent="0.3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  <c r="AA657" s="11"/>
      <c r="AB657" s="11"/>
      <c r="AC657" s="11"/>
    </row>
    <row r="658" spans="1:29" ht="13" x14ac:dyDescent="0.3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  <c r="AA658" s="11"/>
      <c r="AB658" s="11"/>
      <c r="AC658" s="11"/>
    </row>
    <row r="659" spans="1:29" ht="13" x14ac:dyDescent="0.3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  <c r="AA659" s="11"/>
      <c r="AB659" s="11"/>
      <c r="AC659" s="11"/>
    </row>
    <row r="660" spans="1:29" ht="13" x14ac:dyDescent="0.3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  <c r="AA660" s="11"/>
      <c r="AB660" s="11"/>
      <c r="AC660" s="11"/>
    </row>
    <row r="661" spans="1:29" ht="13" x14ac:dyDescent="0.3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  <c r="AA661" s="11"/>
      <c r="AB661" s="11"/>
      <c r="AC661" s="11"/>
    </row>
    <row r="662" spans="1:29" ht="13" x14ac:dyDescent="0.3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  <c r="AA662" s="11"/>
      <c r="AB662" s="11"/>
      <c r="AC662" s="11"/>
    </row>
    <row r="663" spans="1:29" ht="13" x14ac:dyDescent="0.3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  <c r="AA663" s="11"/>
      <c r="AB663" s="11"/>
      <c r="AC663" s="11"/>
    </row>
    <row r="664" spans="1:29" ht="13" x14ac:dyDescent="0.3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  <c r="AA664" s="11"/>
      <c r="AB664" s="11"/>
      <c r="AC664" s="11"/>
    </row>
    <row r="665" spans="1:29" ht="13" x14ac:dyDescent="0.3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  <c r="AA665" s="11"/>
      <c r="AB665" s="11"/>
      <c r="AC665" s="11"/>
    </row>
    <row r="666" spans="1:29" ht="13" x14ac:dyDescent="0.3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  <c r="AA666" s="11"/>
      <c r="AB666" s="11"/>
      <c r="AC666" s="11"/>
    </row>
    <row r="667" spans="1:29" ht="13" x14ac:dyDescent="0.3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  <c r="AA667" s="11"/>
      <c r="AB667" s="11"/>
      <c r="AC667" s="11"/>
    </row>
    <row r="668" spans="1:29" ht="13" x14ac:dyDescent="0.3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  <c r="AA668" s="11"/>
      <c r="AB668" s="11"/>
      <c r="AC668" s="11"/>
    </row>
    <row r="669" spans="1:29" ht="13" x14ac:dyDescent="0.3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  <c r="AA669" s="11"/>
      <c r="AB669" s="11"/>
      <c r="AC669" s="11"/>
    </row>
    <row r="670" spans="1:29" ht="13" x14ac:dyDescent="0.3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  <c r="AA670" s="11"/>
      <c r="AB670" s="11"/>
      <c r="AC670" s="11"/>
    </row>
    <row r="671" spans="1:29" ht="13" x14ac:dyDescent="0.3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  <c r="AA671" s="11"/>
      <c r="AB671" s="11"/>
      <c r="AC671" s="11"/>
    </row>
    <row r="672" spans="1:29" ht="13" x14ac:dyDescent="0.3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  <c r="AA672" s="11"/>
      <c r="AB672" s="11"/>
      <c r="AC672" s="11"/>
    </row>
    <row r="673" spans="1:29" ht="13" x14ac:dyDescent="0.3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  <c r="AA673" s="11"/>
      <c r="AB673" s="11"/>
      <c r="AC673" s="11"/>
    </row>
    <row r="674" spans="1:29" ht="13" x14ac:dyDescent="0.3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  <c r="AA674" s="11"/>
      <c r="AB674" s="11"/>
      <c r="AC674" s="11"/>
    </row>
    <row r="675" spans="1:29" ht="13" x14ac:dyDescent="0.3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  <c r="AA675" s="11"/>
      <c r="AB675" s="11"/>
      <c r="AC675" s="11"/>
    </row>
    <row r="676" spans="1:29" ht="13" x14ac:dyDescent="0.3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  <c r="AA676" s="11"/>
      <c r="AB676" s="11"/>
      <c r="AC676" s="11"/>
    </row>
    <row r="677" spans="1:29" ht="13" x14ac:dyDescent="0.3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  <c r="AA677" s="11"/>
      <c r="AB677" s="11"/>
      <c r="AC677" s="11"/>
    </row>
    <row r="678" spans="1:29" ht="13" x14ac:dyDescent="0.3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  <c r="AA678" s="11"/>
      <c r="AB678" s="11"/>
      <c r="AC678" s="11"/>
    </row>
    <row r="679" spans="1:29" ht="13" x14ac:dyDescent="0.3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  <c r="AA679" s="11"/>
      <c r="AB679" s="11"/>
      <c r="AC679" s="11"/>
    </row>
    <row r="680" spans="1:29" ht="13" x14ac:dyDescent="0.3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  <c r="AA680" s="11"/>
      <c r="AB680" s="11"/>
      <c r="AC680" s="11"/>
    </row>
    <row r="681" spans="1:29" ht="13" x14ac:dyDescent="0.3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  <c r="AA681" s="11"/>
      <c r="AB681" s="11"/>
      <c r="AC681" s="11"/>
    </row>
    <row r="682" spans="1:29" ht="13" x14ac:dyDescent="0.3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  <c r="AA682" s="11"/>
      <c r="AB682" s="11"/>
      <c r="AC682" s="11"/>
    </row>
    <row r="683" spans="1:29" ht="13" x14ac:dyDescent="0.3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  <c r="AA683" s="11"/>
      <c r="AB683" s="11"/>
      <c r="AC683" s="11"/>
    </row>
    <row r="684" spans="1:29" ht="13" x14ac:dyDescent="0.3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  <c r="AA684" s="11"/>
      <c r="AB684" s="11"/>
      <c r="AC684" s="11"/>
    </row>
    <row r="685" spans="1:29" ht="13" x14ac:dyDescent="0.3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  <c r="AA685" s="11"/>
      <c r="AB685" s="11"/>
      <c r="AC685" s="11"/>
    </row>
    <row r="686" spans="1:29" ht="13" x14ac:dyDescent="0.3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  <c r="AA686" s="11"/>
      <c r="AB686" s="11"/>
      <c r="AC686" s="11"/>
    </row>
    <row r="687" spans="1:29" ht="13" x14ac:dyDescent="0.3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  <c r="AA687" s="11"/>
      <c r="AB687" s="11"/>
      <c r="AC687" s="11"/>
    </row>
    <row r="688" spans="1:29" ht="13" x14ac:dyDescent="0.3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  <c r="AA688" s="11"/>
      <c r="AB688" s="11"/>
      <c r="AC688" s="11"/>
    </row>
    <row r="689" spans="1:29" ht="13" x14ac:dyDescent="0.3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  <c r="AA689" s="11"/>
      <c r="AB689" s="11"/>
      <c r="AC689" s="11"/>
    </row>
    <row r="690" spans="1:29" ht="13" x14ac:dyDescent="0.3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  <c r="AA690" s="11"/>
      <c r="AB690" s="11"/>
      <c r="AC690" s="11"/>
    </row>
    <row r="691" spans="1:29" ht="13" x14ac:dyDescent="0.3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  <c r="AA691" s="11"/>
      <c r="AB691" s="11"/>
      <c r="AC691" s="11"/>
    </row>
    <row r="692" spans="1:29" ht="13" x14ac:dyDescent="0.3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  <c r="AA692" s="11"/>
      <c r="AB692" s="11"/>
      <c r="AC692" s="11"/>
    </row>
    <row r="693" spans="1:29" ht="13" x14ac:dyDescent="0.3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  <c r="AA693" s="11"/>
      <c r="AB693" s="11"/>
      <c r="AC693" s="11"/>
    </row>
    <row r="694" spans="1:29" ht="13" x14ac:dyDescent="0.3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  <c r="AA694" s="11"/>
      <c r="AB694" s="11"/>
      <c r="AC694" s="11"/>
    </row>
    <row r="695" spans="1:29" ht="13" x14ac:dyDescent="0.3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  <c r="AA695" s="11"/>
      <c r="AB695" s="11"/>
      <c r="AC695" s="11"/>
    </row>
    <row r="696" spans="1:29" ht="13" x14ac:dyDescent="0.3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  <c r="AA696" s="11"/>
      <c r="AB696" s="11"/>
      <c r="AC696" s="11"/>
    </row>
    <row r="697" spans="1:29" ht="13" x14ac:dyDescent="0.3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  <c r="AA697" s="11"/>
      <c r="AB697" s="11"/>
      <c r="AC697" s="11"/>
    </row>
    <row r="698" spans="1:29" ht="13" x14ac:dyDescent="0.3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  <c r="AA698" s="11"/>
      <c r="AB698" s="11"/>
      <c r="AC698" s="11"/>
    </row>
    <row r="699" spans="1:29" ht="13" x14ac:dyDescent="0.3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  <c r="AA699" s="11"/>
      <c r="AB699" s="11"/>
      <c r="AC699" s="11"/>
    </row>
    <row r="700" spans="1:29" ht="13" x14ac:dyDescent="0.3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  <c r="AA700" s="11"/>
      <c r="AB700" s="11"/>
      <c r="AC700" s="11"/>
    </row>
    <row r="701" spans="1:29" ht="13" x14ac:dyDescent="0.3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  <c r="AA701" s="11"/>
      <c r="AB701" s="11"/>
      <c r="AC701" s="11"/>
    </row>
    <row r="702" spans="1:29" ht="13" x14ac:dyDescent="0.3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  <c r="AA702" s="11"/>
      <c r="AB702" s="11"/>
      <c r="AC702" s="11"/>
    </row>
    <row r="703" spans="1:29" ht="13" x14ac:dyDescent="0.3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  <c r="AA703" s="11"/>
      <c r="AB703" s="11"/>
      <c r="AC703" s="11"/>
    </row>
    <row r="704" spans="1:29" ht="13" x14ac:dyDescent="0.3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  <c r="AA704" s="11"/>
      <c r="AB704" s="11"/>
      <c r="AC704" s="11"/>
    </row>
    <row r="705" spans="1:29" ht="13" x14ac:dyDescent="0.3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  <c r="AA705" s="11"/>
      <c r="AB705" s="11"/>
      <c r="AC705" s="11"/>
    </row>
    <row r="706" spans="1:29" ht="13" x14ac:dyDescent="0.3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  <c r="AA706" s="11"/>
      <c r="AB706" s="11"/>
      <c r="AC706" s="11"/>
    </row>
    <row r="707" spans="1:29" ht="13" x14ac:dyDescent="0.3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  <c r="AA707" s="11"/>
      <c r="AB707" s="11"/>
      <c r="AC707" s="11"/>
    </row>
    <row r="708" spans="1:29" ht="13" x14ac:dyDescent="0.3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  <c r="AA708" s="11"/>
      <c r="AB708" s="11"/>
      <c r="AC708" s="11"/>
    </row>
    <row r="709" spans="1:29" ht="13" x14ac:dyDescent="0.3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  <c r="AA709" s="11"/>
      <c r="AB709" s="11"/>
      <c r="AC709" s="11"/>
    </row>
    <row r="710" spans="1:29" ht="13" x14ac:dyDescent="0.3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  <c r="AA710" s="11"/>
      <c r="AB710" s="11"/>
      <c r="AC710" s="11"/>
    </row>
    <row r="711" spans="1:29" ht="13" x14ac:dyDescent="0.3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  <c r="AA711" s="11"/>
      <c r="AB711" s="11"/>
      <c r="AC711" s="11"/>
    </row>
    <row r="712" spans="1:29" ht="13" x14ac:dyDescent="0.3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  <c r="AA712" s="11"/>
      <c r="AB712" s="11"/>
      <c r="AC712" s="11"/>
    </row>
    <row r="713" spans="1:29" ht="13" x14ac:dyDescent="0.3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  <c r="AA713" s="11"/>
      <c r="AB713" s="11"/>
      <c r="AC713" s="11"/>
    </row>
    <row r="714" spans="1:29" ht="13" x14ac:dyDescent="0.3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  <c r="AA714" s="11"/>
      <c r="AB714" s="11"/>
      <c r="AC714" s="11"/>
    </row>
    <row r="715" spans="1:29" ht="13" x14ac:dyDescent="0.3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  <c r="AA715" s="11"/>
      <c r="AB715" s="11"/>
      <c r="AC715" s="11"/>
    </row>
    <row r="716" spans="1:29" ht="13" x14ac:dyDescent="0.3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  <c r="AA716" s="11"/>
      <c r="AB716" s="11"/>
      <c r="AC716" s="11"/>
    </row>
    <row r="717" spans="1:29" ht="13" x14ac:dyDescent="0.3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  <c r="AA717" s="11"/>
      <c r="AB717" s="11"/>
      <c r="AC717" s="11"/>
    </row>
    <row r="718" spans="1:29" ht="13" x14ac:dyDescent="0.3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  <c r="AA718" s="11"/>
      <c r="AB718" s="11"/>
      <c r="AC718" s="11"/>
    </row>
    <row r="719" spans="1:29" ht="13" x14ac:dyDescent="0.3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  <c r="AA719" s="11"/>
      <c r="AB719" s="11"/>
      <c r="AC719" s="11"/>
    </row>
    <row r="720" spans="1:29" ht="13" x14ac:dyDescent="0.3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  <c r="AA720" s="11"/>
      <c r="AB720" s="11"/>
      <c r="AC720" s="11"/>
    </row>
    <row r="721" spans="1:29" ht="13" x14ac:dyDescent="0.3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  <c r="AA721" s="11"/>
      <c r="AB721" s="11"/>
      <c r="AC721" s="11"/>
    </row>
    <row r="722" spans="1:29" ht="13" x14ac:dyDescent="0.3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  <c r="AA722" s="11"/>
      <c r="AB722" s="11"/>
      <c r="AC722" s="11"/>
    </row>
    <row r="723" spans="1:29" ht="13" x14ac:dyDescent="0.3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  <c r="AA723" s="11"/>
      <c r="AB723" s="11"/>
      <c r="AC723" s="11"/>
    </row>
    <row r="724" spans="1:29" ht="13" x14ac:dyDescent="0.3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  <c r="AA724" s="11"/>
      <c r="AB724" s="11"/>
      <c r="AC724" s="11"/>
    </row>
    <row r="725" spans="1:29" ht="13" x14ac:dyDescent="0.3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  <c r="AA725" s="11"/>
      <c r="AB725" s="11"/>
      <c r="AC725" s="11"/>
    </row>
    <row r="726" spans="1:29" ht="13" x14ac:dyDescent="0.3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  <c r="AA726" s="11"/>
      <c r="AB726" s="11"/>
      <c r="AC726" s="11"/>
    </row>
    <row r="727" spans="1:29" ht="13" x14ac:dyDescent="0.3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  <c r="AA727" s="11"/>
      <c r="AB727" s="11"/>
      <c r="AC727" s="11"/>
    </row>
    <row r="728" spans="1:29" ht="13" x14ac:dyDescent="0.3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  <c r="AA728" s="11"/>
      <c r="AB728" s="11"/>
      <c r="AC728" s="11"/>
    </row>
    <row r="729" spans="1:29" ht="13" x14ac:dyDescent="0.3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  <c r="AA729" s="11"/>
      <c r="AB729" s="11"/>
      <c r="AC729" s="11"/>
    </row>
    <row r="730" spans="1:29" ht="13" x14ac:dyDescent="0.3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  <c r="AA730" s="11"/>
      <c r="AB730" s="11"/>
      <c r="AC730" s="11"/>
    </row>
    <row r="731" spans="1:29" ht="13" x14ac:dyDescent="0.3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  <c r="AA731" s="11"/>
      <c r="AB731" s="11"/>
      <c r="AC731" s="11"/>
    </row>
    <row r="732" spans="1:29" ht="13" x14ac:dyDescent="0.3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  <c r="AA732" s="11"/>
      <c r="AB732" s="11"/>
      <c r="AC732" s="11"/>
    </row>
    <row r="733" spans="1:29" ht="13" x14ac:dyDescent="0.3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  <c r="AA733" s="11"/>
      <c r="AB733" s="11"/>
      <c r="AC733" s="11"/>
    </row>
    <row r="734" spans="1:29" ht="13" x14ac:dyDescent="0.3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  <c r="AA734" s="11"/>
      <c r="AB734" s="11"/>
      <c r="AC734" s="11"/>
    </row>
    <row r="735" spans="1:29" ht="13" x14ac:dyDescent="0.3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  <c r="AA735" s="11"/>
      <c r="AB735" s="11"/>
      <c r="AC735" s="11"/>
    </row>
    <row r="736" spans="1:29" ht="13" x14ac:dyDescent="0.3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  <c r="AA736" s="11"/>
      <c r="AB736" s="11"/>
      <c r="AC736" s="11"/>
    </row>
    <row r="737" spans="1:29" ht="13" x14ac:dyDescent="0.3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  <c r="AA737" s="11"/>
      <c r="AB737" s="11"/>
      <c r="AC737" s="11"/>
    </row>
    <row r="738" spans="1:29" ht="13" x14ac:dyDescent="0.3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  <c r="AA738" s="11"/>
      <c r="AB738" s="11"/>
      <c r="AC738" s="11"/>
    </row>
    <row r="739" spans="1:29" ht="13" x14ac:dyDescent="0.3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  <c r="AA739" s="11"/>
      <c r="AB739" s="11"/>
      <c r="AC739" s="11"/>
    </row>
    <row r="740" spans="1:29" ht="13" x14ac:dyDescent="0.3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  <c r="AA740" s="11"/>
      <c r="AB740" s="11"/>
      <c r="AC740" s="11"/>
    </row>
    <row r="741" spans="1:29" ht="13" x14ac:dyDescent="0.3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  <c r="AA741" s="11"/>
      <c r="AB741" s="11"/>
      <c r="AC741" s="11"/>
    </row>
    <row r="742" spans="1:29" ht="13" x14ac:dyDescent="0.3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  <c r="AA742" s="11"/>
      <c r="AB742" s="11"/>
      <c r="AC742" s="11"/>
    </row>
    <row r="743" spans="1:29" ht="13" x14ac:dyDescent="0.3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  <c r="AA743" s="11"/>
      <c r="AB743" s="11"/>
      <c r="AC743" s="11"/>
    </row>
    <row r="744" spans="1:29" ht="13" x14ac:dyDescent="0.3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  <c r="AA744" s="11"/>
      <c r="AB744" s="11"/>
      <c r="AC744" s="11"/>
    </row>
    <row r="745" spans="1:29" ht="13" x14ac:dyDescent="0.3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  <c r="AA745" s="11"/>
      <c r="AB745" s="11"/>
      <c r="AC745" s="11"/>
    </row>
    <row r="746" spans="1:29" ht="13" x14ac:dyDescent="0.3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  <c r="AA746" s="11"/>
      <c r="AB746" s="11"/>
      <c r="AC746" s="11"/>
    </row>
    <row r="747" spans="1:29" ht="13" x14ac:dyDescent="0.3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  <c r="AA747" s="11"/>
      <c r="AB747" s="11"/>
      <c r="AC747" s="11"/>
    </row>
    <row r="748" spans="1:29" ht="13" x14ac:dyDescent="0.3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  <c r="AA748" s="11"/>
      <c r="AB748" s="11"/>
      <c r="AC748" s="11"/>
    </row>
    <row r="749" spans="1:29" ht="13" x14ac:dyDescent="0.3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  <c r="AA749" s="11"/>
      <c r="AB749" s="11"/>
      <c r="AC749" s="11"/>
    </row>
    <row r="750" spans="1:29" ht="13" x14ac:dyDescent="0.3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  <c r="AA750" s="11"/>
      <c r="AB750" s="11"/>
      <c r="AC750" s="11"/>
    </row>
    <row r="751" spans="1:29" ht="13" x14ac:dyDescent="0.3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  <c r="AA751" s="11"/>
      <c r="AB751" s="11"/>
      <c r="AC751" s="11"/>
    </row>
    <row r="752" spans="1:29" ht="13" x14ac:dyDescent="0.3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  <c r="AA752" s="11"/>
      <c r="AB752" s="11"/>
      <c r="AC752" s="11"/>
    </row>
    <row r="753" spans="1:29" ht="13" x14ac:dyDescent="0.3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  <c r="AA753" s="11"/>
      <c r="AB753" s="11"/>
      <c r="AC753" s="11"/>
    </row>
    <row r="754" spans="1:29" ht="13" x14ac:dyDescent="0.3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  <c r="AA754" s="11"/>
      <c r="AB754" s="11"/>
      <c r="AC754" s="11"/>
    </row>
    <row r="755" spans="1:29" ht="13" x14ac:dyDescent="0.3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  <c r="AA755" s="11"/>
      <c r="AB755" s="11"/>
      <c r="AC755" s="11"/>
    </row>
    <row r="756" spans="1:29" ht="13" x14ac:dyDescent="0.3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  <c r="AA756" s="11"/>
      <c r="AB756" s="11"/>
      <c r="AC756" s="11"/>
    </row>
    <row r="757" spans="1:29" ht="13" x14ac:dyDescent="0.3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  <c r="AA757" s="11"/>
      <c r="AB757" s="11"/>
      <c r="AC757" s="11"/>
    </row>
    <row r="758" spans="1:29" ht="13" x14ac:dyDescent="0.3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  <c r="AA758" s="11"/>
      <c r="AB758" s="11"/>
      <c r="AC758" s="11"/>
    </row>
    <row r="759" spans="1:29" ht="13" x14ac:dyDescent="0.3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  <c r="AA759" s="11"/>
      <c r="AB759" s="11"/>
      <c r="AC759" s="11"/>
    </row>
    <row r="760" spans="1:29" ht="13" x14ac:dyDescent="0.3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  <c r="AA760" s="11"/>
      <c r="AB760" s="11"/>
      <c r="AC760" s="11"/>
    </row>
    <row r="761" spans="1:29" ht="13" x14ac:dyDescent="0.3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  <c r="AA761" s="11"/>
      <c r="AB761" s="11"/>
      <c r="AC761" s="11"/>
    </row>
    <row r="762" spans="1:29" ht="13" x14ac:dyDescent="0.3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  <c r="AA762" s="11"/>
      <c r="AB762" s="11"/>
      <c r="AC762" s="11"/>
    </row>
    <row r="763" spans="1:29" ht="13" x14ac:dyDescent="0.3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  <c r="AA763" s="11"/>
      <c r="AB763" s="11"/>
      <c r="AC763" s="11"/>
    </row>
    <row r="764" spans="1:29" ht="13" x14ac:dyDescent="0.3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  <c r="AA764" s="11"/>
      <c r="AB764" s="11"/>
      <c r="AC764" s="11"/>
    </row>
    <row r="765" spans="1:29" ht="13" x14ac:dyDescent="0.3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  <c r="AA765" s="11"/>
      <c r="AB765" s="11"/>
      <c r="AC765" s="11"/>
    </row>
    <row r="766" spans="1:29" ht="13" x14ac:dyDescent="0.3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  <c r="AA766" s="11"/>
      <c r="AB766" s="11"/>
      <c r="AC766" s="11"/>
    </row>
    <row r="767" spans="1:29" ht="13" x14ac:dyDescent="0.3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  <c r="AA767" s="11"/>
      <c r="AB767" s="11"/>
      <c r="AC767" s="11"/>
    </row>
    <row r="768" spans="1:29" ht="13" x14ac:dyDescent="0.3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  <c r="AA768" s="11"/>
      <c r="AB768" s="11"/>
      <c r="AC768" s="11"/>
    </row>
    <row r="769" spans="1:29" ht="13" x14ac:dyDescent="0.3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  <c r="AA769" s="11"/>
      <c r="AB769" s="11"/>
      <c r="AC769" s="11"/>
    </row>
    <row r="770" spans="1:29" ht="13" x14ac:dyDescent="0.3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  <c r="AA770" s="11"/>
      <c r="AB770" s="11"/>
      <c r="AC770" s="11"/>
    </row>
    <row r="771" spans="1:29" ht="13" x14ac:dyDescent="0.3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  <c r="AA771" s="11"/>
      <c r="AB771" s="11"/>
      <c r="AC771" s="11"/>
    </row>
    <row r="772" spans="1:29" ht="13" x14ac:dyDescent="0.3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  <c r="AA772" s="11"/>
      <c r="AB772" s="11"/>
      <c r="AC772" s="11"/>
    </row>
    <row r="773" spans="1:29" ht="13" x14ac:dyDescent="0.3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  <c r="AA773" s="11"/>
      <c r="AB773" s="11"/>
      <c r="AC773" s="11"/>
    </row>
    <row r="774" spans="1:29" ht="13" x14ac:dyDescent="0.3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  <c r="AA774" s="11"/>
      <c r="AB774" s="11"/>
      <c r="AC774" s="11"/>
    </row>
    <row r="775" spans="1:29" ht="13" x14ac:dyDescent="0.3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  <c r="AA775" s="11"/>
      <c r="AB775" s="11"/>
      <c r="AC775" s="11"/>
    </row>
    <row r="776" spans="1:29" ht="13" x14ac:dyDescent="0.3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  <c r="AA776" s="11"/>
      <c r="AB776" s="11"/>
      <c r="AC776" s="11"/>
    </row>
    <row r="777" spans="1:29" ht="13" x14ac:dyDescent="0.3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  <c r="AA777" s="11"/>
      <c r="AB777" s="11"/>
      <c r="AC777" s="11"/>
    </row>
    <row r="778" spans="1:29" ht="13" x14ac:dyDescent="0.3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  <c r="AA778" s="11"/>
      <c r="AB778" s="11"/>
      <c r="AC778" s="11"/>
    </row>
    <row r="779" spans="1:29" ht="13" x14ac:dyDescent="0.3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  <c r="AA779" s="11"/>
      <c r="AB779" s="11"/>
      <c r="AC779" s="11"/>
    </row>
    <row r="780" spans="1:29" ht="13" x14ac:dyDescent="0.3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  <c r="AA780" s="11"/>
      <c r="AB780" s="11"/>
      <c r="AC780" s="11"/>
    </row>
    <row r="781" spans="1:29" ht="13" x14ac:dyDescent="0.3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  <c r="AA781" s="11"/>
      <c r="AB781" s="11"/>
      <c r="AC781" s="11"/>
    </row>
    <row r="782" spans="1:29" ht="13" x14ac:dyDescent="0.3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  <c r="AA782" s="11"/>
      <c r="AB782" s="11"/>
      <c r="AC782" s="11"/>
    </row>
    <row r="783" spans="1:29" ht="13" x14ac:dyDescent="0.3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  <c r="AA783" s="11"/>
      <c r="AB783" s="11"/>
      <c r="AC783" s="11"/>
    </row>
    <row r="784" spans="1:29" ht="13" x14ac:dyDescent="0.3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  <c r="AA784" s="11"/>
      <c r="AB784" s="11"/>
      <c r="AC784" s="11"/>
    </row>
    <row r="785" spans="1:29" ht="13" x14ac:dyDescent="0.3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  <c r="AA785" s="11"/>
      <c r="AB785" s="11"/>
      <c r="AC785" s="11"/>
    </row>
    <row r="786" spans="1:29" ht="13" x14ac:dyDescent="0.3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  <c r="AA786" s="11"/>
      <c r="AB786" s="11"/>
      <c r="AC786" s="11"/>
    </row>
    <row r="787" spans="1:29" ht="13" x14ac:dyDescent="0.3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  <c r="AA787" s="11"/>
      <c r="AB787" s="11"/>
      <c r="AC787" s="11"/>
    </row>
    <row r="788" spans="1:29" ht="13" x14ac:dyDescent="0.3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  <c r="AA788" s="11"/>
      <c r="AB788" s="11"/>
      <c r="AC788" s="11"/>
    </row>
    <row r="789" spans="1:29" ht="13" x14ac:dyDescent="0.3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  <c r="AA789" s="11"/>
      <c r="AB789" s="11"/>
      <c r="AC789" s="11"/>
    </row>
    <row r="790" spans="1:29" ht="13" x14ac:dyDescent="0.3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  <c r="AA790" s="11"/>
      <c r="AB790" s="11"/>
      <c r="AC790" s="11"/>
    </row>
    <row r="791" spans="1:29" ht="13" x14ac:dyDescent="0.3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  <c r="AA791" s="11"/>
      <c r="AB791" s="11"/>
      <c r="AC791" s="11"/>
    </row>
    <row r="792" spans="1:29" ht="13" x14ac:dyDescent="0.3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  <c r="AA792" s="11"/>
      <c r="AB792" s="11"/>
      <c r="AC792" s="11"/>
    </row>
    <row r="793" spans="1:29" ht="13" x14ac:dyDescent="0.3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  <c r="AA793" s="11"/>
      <c r="AB793" s="11"/>
      <c r="AC793" s="11"/>
    </row>
    <row r="794" spans="1:29" ht="13" x14ac:dyDescent="0.3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  <c r="AA794" s="11"/>
      <c r="AB794" s="11"/>
      <c r="AC794" s="11"/>
    </row>
    <row r="795" spans="1:29" ht="13" x14ac:dyDescent="0.3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  <c r="AA795" s="11"/>
      <c r="AB795" s="11"/>
      <c r="AC795" s="11"/>
    </row>
    <row r="796" spans="1:29" ht="13" x14ac:dyDescent="0.3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  <c r="AA796" s="11"/>
      <c r="AB796" s="11"/>
      <c r="AC796" s="11"/>
    </row>
    <row r="797" spans="1:29" ht="13" x14ac:dyDescent="0.3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  <c r="AA797" s="11"/>
      <c r="AB797" s="11"/>
      <c r="AC797" s="11"/>
    </row>
    <row r="798" spans="1:29" ht="13" x14ac:dyDescent="0.3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  <c r="AA798" s="11"/>
      <c r="AB798" s="11"/>
      <c r="AC798" s="11"/>
    </row>
    <row r="799" spans="1:29" ht="13" x14ac:dyDescent="0.3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  <c r="AA799" s="11"/>
      <c r="AB799" s="11"/>
      <c r="AC799" s="11"/>
    </row>
    <row r="800" spans="1:29" ht="13" x14ac:dyDescent="0.3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  <c r="AA800" s="11"/>
      <c r="AB800" s="11"/>
      <c r="AC800" s="11"/>
    </row>
    <row r="801" spans="1:29" ht="13" x14ac:dyDescent="0.3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  <c r="AA801" s="11"/>
      <c r="AB801" s="11"/>
      <c r="AC801" s="11"/>
    </row>
    <row r="802" spans="1:29" ht="13" x14ac:dyDescent="0.3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  <c r="AA802" s="11"/>
      <c r="AB802" s="11"/>
      <c r="AC802" s="11"/>
    </row>
    <row r="803" spans="1:29" ht="13" x14ac:dyDescent="0.3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  <c r="AA803" s="11"/>
      <c r="AB803" s="11"/>
      <c r="AC803" s="11"/>
    </row>
    <row r="804" spans="1:29" ht="13" x14ac:dyDescent="0.3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  <c r="AA804" s="11"/>
      <c r="AB804" s="11"/>
      <c r="AC804" s="11"/>
    </row>
    <row r="805" spans="1:29" ht="13" x14ac:dyDescent="0.3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  <c r="AA805" s="11"/>
      <c r="AB805" s="11"/>
      <c r="AC805" s="11"/>
    </row>
    <row r="806" spans="1:29" ht="13" x14ac:dyDescent="0.3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  <c r="AA806" s="11"/>
      <c r="AB806" s="11"/>
      <c r="AC806" s="11"/>
    </row>
    <row r="807" spans="1:29" ht="13" x14ac:dyDescent="0.3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  <c r="AA807" s="11"/>
      <c r="AB807" s="11"/>
      <c r="AC807" s="11"/>
    </row>
    <row r="808" spans="1:29" ht="13" x14ac:dyDescent="0.3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  <c r="AA808" s="11"/>
      <c r="AB808" s="11"/>
      <c r="AC808" s="11"/>
    </row>
    <row r="809" spans="1:29" ht="13" x14ac:dyDescent="0.3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  <c r="AA809" s="11"/>
      <c r="AB809" s="11"/>
      <c r="AC809" s="11"/>
    </row>
    <row r="810" spans="1:29" ht="13" x14ac:dyDescent="0.3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  <c r="AA810" s="11"/>
      <c r="AB810" s="11"/>
      <c r="AC810" s="11"/>
    </row>
    <row r="811" spans="1:29" ht="13" x14ac:dyDescent="0.3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  <c r="AA811" s="11"/>
      <c r="AB811" s="11"/>
      <c r="AC811" s="11"/>
    </row>
    <row r="812" spans="1:29" ht="13" x14ac:dyDescent="0.3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  <c r="AA812" s="11"/>
      <c r="AB812" s="11"/>
      <c r="AC812" s="11"/>
    </row>
    <row r="813" spans="1:29" ht="13" x14ac:dyDescent="0.3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  <c r="AA813" s="11"/>
      <c r="AB813" s="11"/>
      <c r="AC813" s="11"/>
    </row>
    <row r="814" spans="1:29" ht="13" x14ac:dyDescent="0.3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  <c r="AA814" s="11"/>
      <c r="AB814" s="11"/>
      <c r="AC814" s="11"/>
    </row>
    <row r="815" spans="1:29" ht="13" x14ac:dyDescent="0.3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  <c r="AA815" s="11"/>
      <c r="AB815" s="11"/>
      <c r="AC815" s="11"/>
    </row>
    <row r="816" spans="1:29" ht="13" x14ac:dyDescent="0.3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  <c r="AA816" s="11"/>
      <c r="AB816" s="11"/>
      <c r="AC816" s="11"/>
    </row>
    <row r="817" spans="1:29" ht="13" x14ac:dyDescent="0.3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  <c r="AA817" s="11"/>
      <c r="AB817" s="11"/>
      <c r="AC817" s="11"/>
    </row>
    <row r="818" spans="1:29" ht="13" x14ac:dyDescent="0.3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  <c r="AA818" s="11"/>
      <c r="AB818" s="11"/>
      <c r="AC818" s="11"/>
    </row>
    <row r="819" spans="1:29" ht="13" x14ac:dyDescent="0.3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  <c r="AA819" s="11"/>
      <c r="AB819" s="11"/>
      <c r="AC819" s="11"/>
    </row>
    <row r="820" spans="1:29" ht="13" x14ac:dyDescent="0.3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  <c r="AA820" s="11"/>
      <c r="AB820" s="11"/>
      <c r="AC820" s="11"/>
    </row>
    <row r="821" spans="1:29" ht="13" x14ac:dyDescent="0.3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  <c r="AA821" s="11"/>
      <c r="AB821" s="11"/>
      <c r="AC821" s="11"/>
    </row>
    <row r="822" spans="1:29" ht="13" x14ac:dyDescent="0.3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  <c r="AA822" s="11"/>
      <c r="AB822" s="11"/>
      <c r="AC822" s="11"/>
    </row>
    <row r="823" spans="1:29" ht="13" x14ac:dyDescent="0.3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  <c r="AA823" s="11"/>
      <c r="AB823" s="11"/>
      <c r="AC823" s="11"/>
    </row>
    <row r="824" spans="1:29" ht="13" x14ac:dyDescent="0.3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  <c r="AA824" s="11"/>
      <c r="AB824" s="11"/>
      <c r="AC824" s="11"/>
    </row>
    <row r="825" spans="1:29" ht="13" x14ac:dyDescent="0.3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  <c r="AA825" s="11"/>
      <c r="AB825" s="11"/>
      <c r="AC825" s="11"/>
    </row>
    <row r="826" spans="1:29" ht="13" x14ac:dyDescent="0.3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  <c r="AA826" s="11"/>
      <c r="AB826" s="11"/>
      <c r="AC826" s="11"/>
    </row>
    <row r="827" spans="1:29" ht="13" x14ac:dyDescent="0.3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  <c r="AA827" s="11"/>
      <c r="AB827" s="11"/>
      <c r="AC827" s="11"/>
    </row>
    <row r="828" spans="1:29" ht="13" x14ac:dyDescent="0.3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  <c r="AA828" s="11"/>
      <c r="AB828" s="11"/>
      <c r="AC828" s="11"/>
    </row>
    <row r="829" spans="1:29" ht="13" x14ac:dyDescent="0.3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  <c r="AA829" s="11"/>
      <c r="AB829" s="11"/>
      <c r="AC829" s="11"/>
    </row>
    <row r="830" spans="1:29" ht="13" x14ac:dyDescent="0.3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  <c r="AA830" s="11"/>
      <c r="AB830" s="11"/>
      <c r="AC830" s="11"/>
    </row>
    <row r="831" spans="1:29" ht="13" x14ac:dyDescent="0.3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  <c r="AA831" s="11"/>
      <c r="AB831" s="11"/>
      <c r="AC831" s="11"/>
    </row>
    <row r="832" spans="1:29" ht="13" x14ac:dyDescent="0.3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  <c r="AA832" s="11"/>
      <c r="AB832" s="11"/>
      <c r="AC832" s="11"/>
    </row>
    <row r="833" spans="1:29" ht="13" x14ac:dyDescent="0.3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  <c r="AA833" s="11"/>
      <c r="AB833" s="11"/>
      <c r="AC833" s="11"/>
    </row>
    <row r="834" spans="1:29" ht="13" x14ac:dyDescent="0.3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  <c r="AA834" s="11"/>
      <c r="AB834" s="11"/>
      <c r="AC834" s="11"/>
    </row>
    <row r="835" spans="1:29" ht="13" x14ac:dyDescent="0.3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  <c r="AA835" s="11"/>
      <c r="AB835" s="11"/>
      <c r="AC835" s="11"/>
    </row>
    <row r="836" spans="1:29" ht="13" x14ac:dyDescent="0.3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  <c r="AA836" s="11"/>
      <c r="AB836" s="11"/>
      <c r="AC836" s="11"/>
    </row>
    <row r="837" spans="1:29" ht="13" x14ac:dyDescent="0.3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  <c r="AA837" s="11"/>
      <c r="AB837" s="11"/>
      <c r="AC837" s="11"/>
    </row>
    <row r="838" spans="1:29" ht="13" x14ac:dyDescent="0.3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  <c r="AA838" s="11"/>
      <c r="AB838" s="11"/>
      <c r="AC838" s="11"/>
    </row>
    <row r="839" spans="1:29" ht="13" x14ac:dyDescent="0.3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  <c r="AA839" s="11"/>
      <c r="AB839" s="11"/>
      <c r="AC839" s="11"/>
    </row>
    <row r="840" spans="1:29" ht="13" x14ac:dyDescent="0.3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  <c r="AA840" s="11"/>
      <c r="AB840" s="11"/>
      <c r="AC840" s="11"/>
    </row>
    <row r="841" spans="1:29" ht="13" x14ac:dyDescent="0.3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  <c r="AA841" s="11"/>
      <c r="AB841" s="11"/>
      <c r="AC841" s="11"/>
    </row>
    <row r="842" spans="1:29" ht="13" x14ac:dyDescent="0.3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  <c r="AA842" s="11"/>
      <c r="AB842" s="11"/>
      <c r="AC842" s="11"/>
    </row>
    <row r="843" spans="1:29" ht="13" x14ac:dyDescent="0.3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  <c r="AA843" s="11"/>
      <c r="AB843" s="11"/>
      <c r="AC843" s="11"/>
    </row>
    <row r="844" spans="1:29" ht="13" x14ac:dyDescent="0.3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  <c r="AA844" s="11"/>
      <c r="AB844" s="11"/>
      <c r="AC844" s="11"/>
    </row>
    <row r="845" spans="1:29" ht="13" x14ac:dyDescent="0.3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  <c r="AA845" s="11"/>
      <c r="AB845" s="11"/>
      <c r="AC845" s="11"/>
    </row>
    <row r="846" spans="1:29" ht="13" x14ac:dyDescent="0.3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  <c r="AA846" s="11"/>
      <c r="AB846" s="11"/>
      <c r="AC846" s="11"/>
    </row>
    <row r="847" spans="1:29" ht="13" x14ac:dyDescent="0.3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  <c r="AA847" s="11"/>
      <c r="AB847" s="11"/>
      <c r="AC847" s="11"/>
    </row>
    <row r="848" spans="1:29" ht="13" x14ac:dyDescent="0.3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  <c r="AA848" s="11"/>
      <c r="AB848" s="11"/>
      <c r="AC848" s="11"/>
    </row>
    <row r="849" spans="1:29" ht="13" x14ac:dyDescent="0.3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  <c r="AA849" s="11"/>
      <c r="AB849" s="11"/>
      <c r="AC849" s="11"/>
    </row>
    <row r="850" spans="1:29" ht="13" x14ac:dyDescent="0.3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  <c r="AA850" s="11"/>
      <c r="AB850" s="11"/>
      <c r="AC850" s="11"/>
    </row>
    <row r="851" spans="1:29" ht="13" x14ac:dyDescent="0.3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  <c r="AA851" s="11"/>
      <c r="AB851" s="11"/>
      <c r="AC851" s="11"/>
    </row>
    <row r="852" spans="1:29" ht="13" x14ac:dyDescent="0.3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  <c r="AA852" s="11"/>
      <c r="AB852" s="11"/>
      <c r="AC852" s="11"/>
    </row>
    <row r="853" spans="1:29" ht="13" x14ac:dyDescent="0.3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  <c r="AA853" s="11"/>
      <c r="AB853" s="11"/>
      <c r="AC853" s="11"/>
    </row>
    <row r="854" spans="1:29" ht="13" x14ac:dyDescent="0.3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  <c r="AA854" s="11"/>
      <c r="AB854" s="11"/>
      <c r="AC854" s="11"/>
    </row>
    <row r="855" spans="1:29" ht="13" x14ac:dyDescent="0.3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  <c r="AA855" s="11"/>
      <c r="AB855" s="11"/>
      <c r="AC855" s="11"/>
    </row>
    <row r="856" spans="1:29" ht="13" x14ac:dyDescent="0.3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  <c r="AA856" s="11"/>
      <c r="AB856" s="11"/>
      <c r="AC856" s="11"/>
    </row>
    <row r="857" spans="1:29" ht="13" x14ac:dyDescent="0.3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  <c r="AA857" s="11"/>
      <c r="AB857" s="11"/>
      <c r="AC857" s="11"/>
    </row>
    <row r="858" spans="1:29" ht="13" x14ac:dyDescent="0.3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  <c r="AA858" s="11"/>
      <c r="AB858" s="11"/>
      <c r="AC858" s="11"/>
    </row>
    <row r="859" spans="1:29" ht="13" x14ac:dyDescent="0.3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  <c r="AA859" s="11"/>
      <c r="AB859" s="11"/>
      <c r="AC859" s="11"/>
    </row>
    <row r="860" spans="1:29" ht="13" x14ac:dyDescent="0.3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  <c r="AA860" s="11"/>
      <c r="AB860" s="11"/>
      <c r="AC860" s="11"/>
    </row>
    <row r="861" spans="1:29" ht="13" x14ac:dyDescent="0.3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  <c r="AA861" s="11"/>
      <c r="AB861" s="11"/>
      <c r="AC861" s="11"/>
    </row>
    <row r="862" spans="1:29" ht="13" x14ac:dyDescent="0.3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  <c r="AA862" s="11"/>
      <c r="AB862" s="11"/>
      <c r="AC862" s="11"/>
    </row>
    <row r="863" spans="1:29" ht="13" x14ac:dyDescent="0.3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  <c r="AA863" s="11"/>
      <c r="AB863" s="11"/>
      <c r="AC863" s="11"/>
    </row>
    <row r="864" spans="1:29" ht="13" x14ac:dyDescent="0.3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  <c r="AA864" s="11"/>
      <c r="AB864" s="11"/>
      <c r="AC864" s="11"/>
    </row>
    <row r="865" spans="1:29" ht="13" x14ac:dyDescent="0.3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  <c r="AA865" s="11"/>
      <c r="AB865" s="11"/>
      <c r="AC865" s="11"/>
    </row>
    <row r="866" spans="1:29" ht="13" x14ac:dyDescent="0.3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  <c r="AA866" s="11"/>
      <c r="AB866" s="11"/>
      <c r="AC866" s="11"/>
    </row>
    <row r="867" spans="1:29" ht="13" x14ac:dyDescent="0.3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  <c r="AA867" s="11"/>
      <c r="AB867" s="11"/>
      <c r="AC867" s="11"/>
    </row>
    <row r="868" spans="1:29" ht="13" x14ac:dyDescent="0.3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  <c r="AA868" s="11"/>
      <c r="AB868" s="11"/>
      <c r="AC868" s="11"/>
    </row>
    <row r="869" spans="1:29" ht="13" x14ac:dyDescent="0.3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  <c r="AA869" s="11"/>
      <c r="AB869" s="11"/>
      <c r="AC869" s="11"/>
    </row>
    <row r="870" spans="1:29" ht="13" x14ac:dyDescent="0.3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  <c r="AA870" s="11"/>
      <c r="AB870" s="11"/>
      <c r="AC870" s="11"/>
    </row>
    <row r="871" spans="1:29" ht="13" x14ac:dyDescent="0.3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  <c r="AA871" s="11"/>
      <c r="AB871" s="11"/>
      <c r="AC871" s="11"/>
    </row>
    <row r="872" spans="1:29" ht="13" x14ac:dyDescent="0.3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  <c r="AA872" s="11"/>
      <c r="AB872" s="11"/>
      <c r="AC872" s="11"/>
    </row>
    <row r="873" spans="1:29" ht="13" x14ac:dyDescent="0.3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  <c r="AA873" s="11"/>
      <c r="AB873" s="11"/>
      <c r="AC873" s="11"/>
    </row>
    <row r="874" spans="1:29" ht="13" x14ac:dyDescent="0.3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  <c r="AA874" s="11"/>
      <c r="AB874" s="11"/>
      <c r="AC874" s="11"/>
    </row>
    <row r="875" spans="1:29" ht="13" x14ac:dyDescent="0.3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  <c r="AA875" s="11"/>
      <c r="AB875" s="11"/>
      <c r="AC875" s="11"/>
    </row>
    <row r="876" spans="1:29" ht="13" x14ac:dyDescent="0.3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  <c r="AA876" s="11"/>
      <c r="AB876" s="11"/>
      <c r="AC876" s="11"/>
    </row>
    <row r="877" spans="1:29" ht="13" x14ac:dyDescent="0.3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  <c r="AA877" s="11"/>
      <c r="AB877" s="11"/>
      <c r="AC877" s="11"/>
    </row>
    <row r="878" spans="1:29" ht="13" x14ac:dyDescent="0.3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  <c r="AA878" s="11"/>
      <c r="AB878" s="11"/>
      <c r="AC878" s="11"/>
    </row>
    <row r="879" spans="1:29" ht="13" x14ac:dyDescent="0.3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  <c r="AA879" s="11"/>
      <c r="AB879" s="11"/>
      <c r="AC879" s="11"/>
    </row>
    <row r="880" spans="1:29" ht="13" x14ac:dyDescent="0.3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  <c r="AA880" s="11"/>
      <c r="AB880" s="11"/>
      <c r="AC880" s="11"/>
    </row>
    <row r="881" spans="1:29" ht="13" x14ac:dyDescent="0.3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  <c r="AA881" s="11"/>
      <c r="AB881" s="11"/>
      <c r="AC881" s="11"/>
    </row>
    <row r="882" spans="1:29" ht="13" x14ac:dyDescent="0.3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  <c r="AA882" s="11"/>
      <c r="AB882" s="11"/>
      <c r="AC882" s="11"/>
    </row>
    <row r="883" spans="1:29" ht="13" x14ac:dyDescent="0.3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  <c r="AA883" s="11"/>
      <c r="AB883" s="11"/>
      <c r="AC883" s="11"/>
    </row>
    <row r="884" spans="1:29" ht="13" x14ac:dyDescent="0.3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  <c r="AA884" s="11"/>
      <c r="AB884" s="11"/>
      <c r="AC884" s="11"/>
    </row>
    <row r="885" spans="1:29" ht="13" x14ac:dyDescent="0.3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  <c r="AA885" s="11"/>
      <c r="AB885" s="11"/>
      <c r="AC885" s="11"/>
    </row>
    <row r="886" spans="1:29" ht="13" x14ac:dyDescent="0.3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  <c r="AA886" s="11"/>
      <c r="AB886" s="11"/>
      <c r="AC886" s="11"/>
    </row>
    <row r="887" spans="1:29" ht="13" x14ac:dyDescent="0.3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  <c r="AA887" s="11"/>
      <c r="AB887" s="11"/>
      <c r="AC887" s="11"/>
    </row>
    <row r="888" spans="1:29" ht="13" x14ac:dyDescent="0.3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  <c r="AA888" s="11"/>
      <c r="AB888" s="11"/>
      <c r="AC888" s="11"/>
    </row>
    <row r="889" spans="1:29" ht="13" x14ac:dyDescent="0.3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  <c r="AA889" s="11"/>
      <c r="AB889" s="11"/>
      <c r="AC889" s="11"/>
    </row>
    <row r="890" spans="1:29" ht="13" x14ac:dyDescent="0.3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  <c r="AA890" s="11"/>
      <c r="AB890" s="11"/>
      <c r="AC890" s="11"/>
    </row>
    <row r="891" spans="1:29" ht="13" x14ac:dyDescent="0.3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  <c r="AA891" s="11"/>
      <c r="AB891" s="11"/>
      <c r="AC891" s="11"/>
    </row>
    <row r="892" spans="1:29" ht="13" x14ac:dyDescent="0.3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  <c r="AA892" s="11"/>
      <c r="AB892" s="11"/>
      <c r="AC892" s="11"/>
    </row>
    <row r="893" spans="1:29" ht="13" x14ac:dyDescent="0.3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  <c r="AA893" s="11"/>
      <c r="AB893" s="11"/>
      <c r="AC893" s="11"/>
    </row>
    <row r="894" spans="1:29" ht="13" x14ac:dyDescent="0.3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  <c r="AA894" s="11"/>
      <c r="AB894" s="11"/>
      <c r="AC894" s="11"/>
    </row>
    <row r="895" spans="1:29" ht="13" x14ac:dyDescent="0.3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  <c r="AA895" s="11"/>
      <c r="AB895" s="11"/>
      <c r="AC895" s="11"/>
    </row>
    <row r="896" spans="1:29" ht="13" x14ac:dyDescent="0.3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  <c r="AA896" s="11"/>
      <c r="AB896" s="11"/>
      <c r="AC896" s="11"/>
    </row>
    <row r="897" spans="1:29" ht="13" x14ac:dyDescent="0.3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  <c r="AA897" s="11"/>
      <c r="AB897" s="11"/>
      <c r="AC897" s="11"/>
    </row>
    <row r="898" spans="1:29" ht="13" x14ac:dyDescent="0.3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  <c r="AA898" s="11"/>
      <c r="AB898" s="11"/>
      <c r="AC898" s="11"/>
    </row>
    <row r="899" spans="1:29" ht="13" x14ac:dyDescent="0.3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  <c r="AA899" s="11"/>
      <c r="AB899" s="11"/>
      <c r="AC899" s="11"/>
    </row>
    <row r="900" spans="1:29" ht="13" x14ac:dyDescent="0.3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  <c r="AA900" s="11"/>
      <c r="AB900" s="11"/>
      <c r="AC900" s="11"/>
    </row>
    <row r="901" spans="1:29" ht="13" x14ac:dyDescent="0.3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  <c r="AA901" s="11"/>
      <c r="AB901" s="11"/>
      <c r="AC901" s="11"/>
    </row>
    <row r="902" spans="1:29" ht="13" x14ac:dyDescent="0.3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  <c r="AA902" s="11"/>
      <c r="AB902" s="11"/>
      <c r="AC902" s="11"/>
    </row>
    <row r="903" spans="1:29" ht="13" x14ac:dyDescent="0.3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  <c r="AA903" s="11"/>
      <c r="AB903" s="11"/>
      <c r="AC903" s="11"/>
    </row>
    <row r="904" spans="1:29" ht="13" x14ac:dyDescent="0.3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  <c r="AA904" s="11"/>
      <c r="AB904" s="11"/>
      <c r="AC904" s="11"/>
    </row>
    <row r="905" spans="1:29" ht="13" x14ac:dyDescent="0.3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  <c r="AA905" s="11"/>
      <c r="AB905" s="11"/>
      <c r="AC905" s="11"/>
    </row>
    <row r="906" spans="1:29" ht="13" x14ac:dyDescent="0.3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  <c r="AA906" s="11"/>
      <c r="AB906" s="11"/>
      <c r="AC906" s="11"/>
    </row>
    <row r="907" spans="1:29" ht="13" x14ac:dyDescent="0.3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  <c r="AA907" s="11"/>
      <c r="AB907" s="11"/>
      <c r="AC907" s="11"/>
    </row>
    <row r="908" spans="1:29" ht="13" x14ac:dyDescent="0.3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  <c r="AA908" s="11"/>
      <c r="AB908" s="11"/>
      <c r="AC908" s="11"/>
    </row>
    <row r="909" spans="1:29" ht="13" x14ac:dyDescent="0.3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  <c r="AA909" s="11"/>
      <c r="AB909" s="11"/>
      <c r="AC909" s="11"/>
    </row>
    <row r="910" spans="1:29" ht="13" x14ac:dyDescent="0.3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  <c r="AA910" s="11"/>
      <c r="AB910" s="11"/>
      <c r="AC910" s="11"/>
    </row>
    <row r="911" spans="1:29" ht="13" x14ac:dyDescent="0.3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  <c r="AA911" s="11"/>
      <c r="AB911" s="11"/>
      <c r="AC911" s="11"/>
    </row>
    <row r="912" spans="1:29" ht="13" x14ac:dyDescent="0.3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  <c r="AA912" s="11"/>
      <c r="AB912" s="11"/>
      <c r="AC912" s="11"/>
    </row>
    <row r="913" spans="1:29" ht="13" x14ac:dyDescent="0.3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  <c r="AA913" s="11"/>
      <c r="AB913" s="11"/>
      <c r="AC913" s="11"/>
    </row>
    <row r="914" spans="1:29" ht="13" x14ac:dyDescent="0.3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  <c r="AA914" s="11"/>
      <c r="AB914" s="11"/>
      <c r="AC914" s="11"/>
    </row>
    <row r="915" spans="1:29" ht="13" x14ac:dyDescent="0.3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  <c r="AA915" s="11"/>
      <c r="AB915" s="11"/>
      <c r="AC915" s="11"/>
    </row>
    <row r="916" spans="1:29" ht="13" x14ac:dyDescent="0.3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  <c r="AA916" s="11"/>
      <c r="AB916" s="11"/>
      <c r="AC916" s="11"/>
    </row>
    <row r="917" spans="1:29" ht="13" x14ac:dyDescent="0.3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  <c r="AA917" s="11"/>
      <c r="AB917" s="11"/>
      <c r="AC917" s="11"/>
    </row>
    <row r="918" spans="1:29" ht="13" x14ac:dyDescent="0.3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  <c r="AA918" s="11"/>
      <c r="AB918" s="11"/>
      <c r="AC918" s="11"/>
    </row>
    <row r="919" spans="1:29" ht="13" x14ac:dyDescent="0.3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  <c r="AA919" s="11"/>
      <c r="AB919" s="11"/>
      <c r="AC919" s="11"/>
    </row>
    <row r="920" spans="1:29" ht="13" x14ac:dyDescent="0.3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  <c r="AA920" s="11"/>
      <c r="AB920" s="11"/>
      <c r="AC920" s="11"/>
    </row>
    <row r="921" spans="1:29" ht="13" x14ac:dyDescent="0.3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  <c r="AA921" s="11"/>
      <c r="AB921" s="11"/>
      <c r="AC921" s="11"/>
    </row>
    <row r="922" spans="1:29" ht="13" x14ac:dyDescent="0.3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  <c r="AA922" s="11"/>
      <c r="AB922" s="11"/>
      <c r="AC922" s="11"/>
    </row>
    <row r="923" spans="1:29" ht="13" x14ac:dyDescent="0.3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  <c r="AA923" s="11"/>
      <c r="AB923" s="11"/>
      <c r="AC923" s="11"/>
    </row>
    <row r="924" spans="1:29" ht="13" x14ac:dyDescent="0.3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  <c r="AA924" s="11"/>
      <c r="AB924" s="11"/>
      <c r="AC924" s="11"/>
    </row>
    <row r="925" spans="1:29" ht="13" x14ac:dyDescent="0.3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  <c r="AA925" s="11"/>
      <c r="AB925" s="11"/>
      <c r="AC925" s="11"/>
    </row>
    <row r="926" spans="1:29" ht="13" x14ac:dyDescent="0.3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  <c r="AA926" s="11"/>
      <c r="AB926" s="11"/>
      <c r="AC926" s="11"/>
    </row>
    <row r="927" spans="1:29" ht="13" x14ac:dyDescent="0.3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  <c r="AA927" s="11"/>
      <c r="AB927" s="11"/>
      <c r="AC927" s="11"/>
    </row>
    <row r="928" spans="1:29" ht="13" x14ac:dyDescent="0.3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  <c r="AA928" s="11"/>
      <c r="AB928" s="11"/>
      <c r="AC928" s="11"/>
    </row>
    <row r="929" spans="1:29" ht="13" x14ac:dyDescent="0.3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  <c r="AA929" s="11"/>
      <c r="AB929" s="11"/>
      <c r="AC929" s="11"/>
    </row>
    <row r="930" spans="1:29" ht="13" x14ac:dyDescent="0.3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  <c r="AA930" s="11"/>
      <c r="AB930" s="11"/>
      <c r="AC930" s="11"/>
    </row>
    <row r="931" spans="1:29" ht="13" x14ac:dyDescent="0.3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  <c r="AA931" s="11"/>
      <c r="AB931" s="11"/>
      <c r="AC931" s="11"/>
    </row>
    <row r="932" spans="1:29" ht="13" x14ac:dyDescent="0.3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  <c r="AA932" s="11"/>
      <c r="AB932" s="11"/>
      <c r="AC932" s="11"/>
    </row>
    <row r="933" spans="1:29" ht="13" x14ac:dyDescent="0.3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  <c r="AA933" s="11"/>
      <c r="AB933" s="11"/>
      <c r="AC933" s="11"/>
    </row>
    <row r="934" spans="1:29" ht="13" x14ac:dyDescent="0.3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  <c r="AA934" s="11"/>
      <c r="AB934" s="11"/>
      <c r="AC934" s="11"/>
    </row>
    <row r="935" spans="1:29" ht="13" x14ac:dyDescent="0.3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  <c r="AA935" s="11"/>
      <c r="AB935" s="11"/>
      <c r="AC935" s="11"/>
    </row>
    <row r="936" spans="1:29" ht="13" x14ac:dyDescent="0.3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  <c r="AA936" s="11"/>
      <c r="AB936" s="11"/>
      <c r="AC936" s="11"/>
    </row>
    <row r="937" spans="1:29" ht="13" x14ac:dyDescent="0.3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  <c r="AA937" s="11"/>
      <c r="AB937" s="11"/>
      <c r="AC937" s="11"/>
    </row>
    <row r="938" spans="1:29" ht="13" x14ac:dyDescent="0.3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  <c r="AA938" s="11"/>
      <c r="AB938" s="11"/>
      <c r="AC938" s="11"/>
    </row>
    <row r="939" spans="1:29" ht="13" x14ac:dyDescent="0.3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  <c r="AA939" s="11"/>
      <c r="AB939" s="11"/>
      <c r="AC939" s="11"/>
    </row>
    <row r="940" spans="1:29" ht="13" x14ac:dyDescent="0.3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  <c r="AA940" s="11"/>
      <c r="AB940" s="11"/>
      <c r="AC940" s="11"/>
    </row>
    <row r="941" spans="1:29" ht="13" x14ac:dyDescent="0.3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  <c r="AA941" s="11"/>
      <c r="AB941" s="11"/>
      <c r="AC941" s="11"/>
    </row>
    <row r="942" spans="1:29" ht="13" x14ac:dyDescent="0.3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  <c r="AA942" s="11"/>
      <c r="AB942" s="11"/>
      <c r="AC942" s="11"/>
    </row>
    <row r="943" spans="1:29" ht="13" x14ac:dyDescent="0.3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  <c r="AA943" s="11"/>
      <c r="AB943" s="11"/>
      <c r="AC943" s="11"/>
    </row>
    <row r="944" spans="1:29" ht="13" x14ac:dyDescent="0.3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  <c r="AA944" s="11"/>
      <c r="AB944" s="11"/>
      <c r="AC944" s="11"/>
    </row>
    <row r="945" spans="1:29" ht="13" x14ac:dyDescent="0.3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  <c r="AA945" s="11"/>
      <c r="AB945" s="11"/>
      <c r="AC945" s="11"/>
    </row>
    <row r="946" spans="1:29" ht="13" x14ac:dyDescent="0.3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  <c r="AA946" s="11"/>
      <c r="AB946" s="11"/>
      <c r="AC946" s="11"/>
    </row>
    <row r="947" spans="1:29" ht="13" x14ac:dyDescent="0.3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  <c r="AA947" s="11"/>
      <c r="AB947" s="11"/>
      <c r="AC947" s="11"/>
    </row>
    <row r="948" spans="1:29" ht="13" x14ac:dyDescent="0.3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  <c r="AA948" s="11"/>
      <c r="AB948" s="11"/>
      <c r="AC948" s="11"/>
    </row>
    <row r="949" spans="1:29" ht="13" x14ac:dyDescent="0.3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  <c r="AA949" s="11"/>
      <c r="AB949" s="11"/>
      <c r="AC949" s="11"/>
    </row>
    <row r="950" spans="1:29" ht="13" x14ac:dyDescent="0.3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  <c r="AA950" s="11"/>
      <c r="AB950" s="11"/>
      <c r="AC950" s="11"/>
    </row>
    <row r="951" spans="1:29" ht="13" x14ac:dyDescent="0.3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  <c r="AA951" s="11"/>
      <c r="AB951" s="11"/>
      <c r="AC951" s="11"/>
    </row>
    <row r="952" spans="1:29" ht="13" x14ac:dyDescent="0.3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  <c r="AA952" s="11"/>
      <c r="AB952" s="11"/>
      <c r="AC952" s="11"/>
    </row>
    <row r="953" spans="1:29" ht="13" x14ac:dyDescent="0.3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  <c r="AA953" s="11"/>
      <c r="AB953" s="11"/>
      <c r="AC953" s="11"/>
    </row>
    <row r="954" spans="1:29" ht="13" x14ac:dyDescent="0.3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  <c r="AA954" s="11"/>
      <c r="AB954" s="11"/>
      <c r="AC954" s="11"/>
    </row>
    <row r="955" spans="1:29" ht="13" x14ac:dyDescent="0.3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  <c r="AA955" s="11"/>
      <c r="AB955" s="11"/>
      <c r="AC955" s="11"/>
    </row>
    <row r="956" spans="1:29" ht="13" x14ac:dyDescent="0.3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  <c r="AA956" s="11"/>
      <c r="AB956" s="11"/>
      <c r="AC956" s="11"/>
    </row>
    <row r="957" spans="1:29" ht="13" x14ac:dyDescent="0.3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  <c r="AA957" s="11"/>
      <c r="AB957" s="11"/>
      <c r="AC957" s="11"/>
    </row>
    <row r="958" spans="1:29" ht="13" x14ac:dyDescent="0.3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  <c r="AA958" s="11"/>
      <c r="AB958" s="11"/>
      <c r="AC958" s="11"/>
    </row>
    <row r="959" spans="1:29" ht="13" x14ac:dyDescent="0.3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  <c r="AA959" s="11"/>
      <c r="AB959" s="11"/>
      <c r="AC959" s="11"/>
    </row>
    <row r="960" spans="1:29" ht="13" x14ac:dyDescent="0.3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  <c r="AA960" s="11"/>
      <c r="AB960" s="11"/>
      <c r="AC960" s="11"/>
    </row>
    <row r="961" spans="1:29" ht="13" x14ac:dyDescent="0.3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  <c r="AA961" s="11"/>
      <c r="AB961" s="11"/>
      <c r="AC961" s="11"/>
    </row>
    <row r="962" spans="1:29" ht="13" x14ac:dyDescent="0.3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  <c r="AA962" s="11"/>
      <c r="AB962" s="11"/>
      <c r="AC962" s="11"/>
    </row>
    <row r="963" spans="1:29" ht="13" x14ac:dyDescent="0.3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  <c r="AA963" s="11"/>
      <c r="AB963" s="11"/>
      <c r="AC963" s="11"/>
    </row>
    <row r="964" spans="1:29" ht="13" x14ac:dyDescent="0.3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  <c r="AA964" s="11"/>
      <c r="AB964" s="11"/>
      <c r="AC964" s="11"/>
    </row>
    <row r="965" spans="1:29" ht="13" x14ac:dyDescent="0.3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  <c r="AA965" s="11"/>
      <c r="AB965" s="11"/>
      <c r="AC965" s="11"/>
    </row>
    <row r="966" spans="1:29" ht="13" x14ac:dyDescent="0.3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  <c r="AA966" s="11"/>
      <c r="AB966" s="11"/>
      <c r="AC966" s="11"/>
    </row>
    <row r="967" spans="1:29" ht="13" x14ac:dyDescent="0.3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  <c r="AA967" s="11"/>
      <c r="AB967" s="11"/>
      <c r="AC967" s="11"/>
    </row>
    <row r="968" spans="1:29" ht="13" x14ac:dyDescent="0.3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  <c r="AA968" s="11"/>
      <c r="AB968" s="11"/>
      <c r="AC968" s="11"/>
    </row>
    <row r="969" spans="1:29" ht="13" x14ac:dyDescent="0.3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  <c r="AA969" s="11"/>
      <c r="AB969" s="11"/>
      <c r="AC969" s="11"/>
    </row>
    <row r="970" spans="1:29" ht="13" x14ac:dyDescent="0.3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  <c r="AA970" s="11"/>
      <c r="AB970" s="11"/>
      <c r="AC970" s="11"/>
    </row>
    <row r="971" spans="1:29" ht="13" x14ac:dyDescent="0.3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  <c r="AA971" s="11"/>
      <c r="AB971" s="11"/>
      <c r="AC971" s="11"/>
    </row>
    <row r="972" spans="1:29" ht="13" x14ac:dyDescent="0.3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  <c r="AA972" s="11"/>
      <c r="AB972" s="11"/>
      <c r="AC972" s="11"/>
    </row>
    <row r="973" spans="1:29" ht="13" x14ac:dyDescent="0.3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  <c r="AA973" s="11"/>
      <c r="AB973" s="11"/>
      <c r="AC973" s="11"/>
    </row>
    <row r="974" spans="1:29" ht="13" x14ac:dyDescent="0.3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  <c r="AA974" s="11"/>
      <c r="AB974" s="11"/>
      <c r="AC974" s="11"/>
    </row>
    <row r="975" spans="1:29" ht="13" x14ac:dyDescent="0.3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  <c r="AA975" s="11"/>
      <c r="AB975" s="11"/>
      <c r="AC975" s="11"/>
    </row>
    <row r="976" spans="1:29" ht="13" x14ac:dyDescent="0.3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  <c r="AA976" s="11"/>
      <c r="AB976" s="11"/>
      <c r="AC976" s="11"/>
    </row>
    <row r="977" spans="1:29" ht="13" x14ac:dyDescent="0.3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  <c r="AA977" s="11"/>
      <c r="AB977" s="11"/>
      <c r="AC977" s="11"/>
    </row>
    <row r="978" spans="1:29" ht="13" x14ac:dyDescent="0.3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  <c r="AA978" s="11"/>
      <c r="AB978" s="11"/>
      <c r="AC978" s="11"/>
    </row>
    <row r="979" spans="1:29" ht="13" x14ac:dyDescent="0.3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  <c r="AA979" s="11"/>
      <c r="AB979" s="11"/>
      <c r="AC979" s="11"/>
    </row>
    <row r="980" spans="1:29" ht="13" x14ac:dyDescent="0.3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  <c r="AA980" s="11"/>
      <c r="AB980" s="11"/>
      <c r="AC980" s="11"/>
    </row>
    <row r="981" spans="1:29" ht="13" x14ac:dyDescent="0.3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  <c r="AA981" s="11"/>
      <c r="AB981" s="11"/>
      <c r="AC981" s="11"/>
    </row>
    <row r="982" spans="1:29" ht="13" x14ac:dyDescent="0.3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  <c r="AA982" s="11"/>
      <c r="AB982" s="11"/>
      <c r="AC982" s="11"/>
    </row>
    <row r="983" spans="1:29" ht="13" x14ac:dyDescent="0.3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  <c r="AA983" s="11"/>
      <c r="AB983" s="11"/>
      <c r="AC983" s="11"/>
    </row>
    <row r="984" spans="1:29" ht="13" x14ac:dyDescent="0.3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  <c r="AA984" s="11"/>
      <c r="AB984" s="11"/>
      <c r="AC984" s="11"/>
    </row>
    <row r="985" spans="1:29" ht="13" x14ac:dyDescent="0.3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  <c r="AA985" s="11"/>
      <c r="AB985" s="11"/>
      <c r="AC985" s="11"/>
    </row>
    <row r="986" spans="1:29" ht="13" x14ac:dyDescent="0.3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  <c r="AA986" s="11"/>
      <c r="AB986" s="11"/>
      <c r="AC986" s="11"/>
    </row>
    <row r="987" spans="1:29" ht="13" x14ac:dyDescent="0.3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  <c r="AA987" s="11"/>
      <c r="AB987" s="11"/>
      <c r="AC987" s="11"/>
    </row>
    <row r="988" spans="1:29" ht="13" x14ac:dyDescent="0.3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  <c r="AA988" s="11"/>
      <c r="AB988" s="11"/>
      <c r="AC988" s="11"/>
    </row>
    <row r="989" spans="1:29" ht="13" x14ac:dyDescent="0.3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  <c r="AA989" s="11"/>
      <c r="AB989" s="11"/>
      <c r="AC989" s="11"/>
    </row>
    <row r="990" spans="1:29" ht="13" x14ac:dyDescent="0.3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  <c r="AA990" s="11"/>
      <c r="AB990" s="11"/>
      <c r="AC990" s="11"/>
    </row>
    <row r="991" spans="1:29" ht="13" x14ac:dyDescent="0.3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  <c r="AA991" s="11"/>
      <c r="AB991" s="11"/>
      <c r="AC991" s="11"/>
    </row>
    <row r="992" spans="1:29" ht="13" x14ac:dyDescent="0.3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  <c r="AA992" s="11"/>
      <c r="AB992" s="11"/>
      <c r="AC992" s="11"/>
    </row>
    <row r="993" spans="1:29" ht="13" x14ac:dyDescent="0.3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  <c r="AA993" s="11"/>
      <c r="AB993" s="11"/>
      <c r="AC993" s="11"/>
    </row>
    <row r="994" spans="1:29" ht="13" x14ac:dyDescent="0.3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  <c r="AA994" s="11"/>
      <c r="AB994" s="11"/>
      <c r="AC994" s="11"/>
    </row>
    <row r="995" spans="1:29" ht="13" x14ac:dyDescent="0.3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  <c r="AA995" s="11"/>
      <c r="AB995" s="11"/>
      <c r="AC995" s="11"/>
    </row>
    <row r="996" spans="1:29" ht="13" x14ac:dyDescent="0.3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  <c r="AA996" s="11"/>
      <c r="AB996" s="11"/>
      <c r="AC996" s="11"/>
    </row>
    <row r="997" spans="1:29" ht="13" x14ac:dyDescent="0.3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  <c r="AA997" s="11"/>
      <c r="AB997" s="11"/>
      <c r="AC997" s="11"/>
    </row>
    <row r="998" spans="1:29" ht="13" x14ac:dyDescent="0.3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  <c r="AA998" s="11"/>
      <c r="AB998" s="11"/>
      <c r="AC998" s="11"/>
    </row>
    <row r="999" spans="1:29" ht="13" x14ac:dyDescent="0.3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  <c r="AA999" s="11"/>
      <c r="AB999" s="11"/>
      <c r="AC999" s="11"/>
    </row>
    <row r="1000" spans="1:29" ht="13" x14ac:dyDescent="0.3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  <c r="AA1000" s="11"/>
      <c r="AB1000" s="11"/>
      <c r="AC1000" s="11"/>
    </row>
    <row r="1001" spans="1:29" ht="13" x14ac:dyDescent="0.3">
      <c r="A1001" s="11"/>
      <c r="B1001" s="11"/>
      <c r="C1001" s="11"/>
      <c r="D1001" s="11"/>
      <c r="E1001" s="11"/>
      <c r="F1001" s="11"/>
      <c r="G1001" s="11"/>
      <c r="H1001" s="11"/>
      <c r="I1001" s="11"/>
      <c r="J1001" s="11"/>
      <c r="K1001" s="11"/>
      <c r="L1001" s="11"/>
      <c r="M1001" s="11"/>
      <c r="N1001" s="11"/>
      <c r="O1001" s="11"/>
      <c r="P1001" s="11"/>
      <c r="Q1001" s="11"/>
      <c r="R1001" s="11"/>
      <c r="S1001" s="11"/>
      <c r="T1001" s="11"/>
      <c r="U1001" s="11"/>
      <c r="V1001" s="11"/>
      <c r="W1001" s="11"/>
      <c r="X1001" s="11"/>
      <c r="Y1001" s="11"/>
      <c r="Z1001" s="11"/>
      <c r="AA1001" s="11"/>
      <c r="AB1001" s="11"/>
      <c r="AC1001" s="11"/>
    </row>
    <row r="1002" spans="1:29" ht="13" x14ac:dyDescent="0.3">
      <c r="A1002" s="11"/>
      <c r="B1002" s="11"/>
      <c r="C1002" s="11"/>
      <c r="D1002" s="11"/>
      <c r="E1002" s="11"/>
      <c r="F1002" s="11"/>
      <c r="G1002" s="11"/>
      <c r="H1002" s="11"/>
      <c r="I1002" s="11"/>
      <c r="J1002" s="11"/>
      <c r="K1002" s="11"/>
      <c r="L1002" s="11"/>
      <c r="M1002" s="11"/>
      <c r="N1002" s="11"/>
      <c r="O1002" s="11"/>
      <c r="P1002" s="11"/>
      <c r="Q1002" s="11"/>
      <c r="R1002" s="11"/>
      <c r="S1002" s="11"/>
      <c r="T1002" s="11"/>
      <c r="U1002" s="11"/>
      <c r="V1002" s="11"/>
      <c r="W1002" s="11"/>
      <c r="X1002" s="11"/>
      <c r="Y1002" s="11"/>
      <c r="Z1002" s="11"/>
      <c r="AA1002" s="11"/>
      <c r="AB1002" s="11"/>
      <c r="AC1002" s="11"/>
    </row>
    <row r="1003" spans="1:29" ht="13" x14ac:dyDescent="0.3">
      <c r="A1003" s="11"/>
      <c r="B1003" s="11"/>
      <c r="C1003" s="11"/>
      <c r="D1003" s="11"/>
      <c r="E1003" s="11"/>
      <c r="F1003" s="11"/>
      <c r="G1003" s="11"/>
      <c r="H1003" s="11"/>
      <c r="I1003" s="11"/>
      <c r="J1003" s="11"/>
      <c r="K1003" s="11"/>
      <c r="L1003" s="11"/>
      <c r="M1003" s="11"/>
      <c r="N1003" s="11"/>
      <c r="O1003" s="11"/>
      <c r="P1003" s="11"/>
      <c r="Q1003" s="11"/>
      <c r="R1003" s="11"/>
      <c r="S1003" s="11"/>
      <c r="T1003" s="11"/>
      <c r="U1003" s="11"/>
      <c r="V1003" s="11"/>
      <c r="W1003" s="11"/>
      <c r="X1003" s="11"/>
      <c r="Y1003" s="11"/>
      <c r="Z1003" s="11"/>
      <c r="AA1003" s="11"/>
      <c r="AB1003" s="11"/>
      <c r="AC1003" s="11"/>
    </row>
    <row r="1004" spans="1:29" ht="13" x14ac:dyDescent="0.3">
      <c r="A1004" s="11"/>
      <c r="B1004" s="11"/>
      <c r="C1004" s="11"/>
      <c r="D1004" s="11"/>
      <c r="E1004" s="11"/>
      <c r="F1004" s="11"/>
      <c r="G1004" s="11"/>
      <c r="H1004" s="11"/>
      <c r="I1004" s="11"/>
      <c r="J1004" s="11"/>
      <c r="K1004" s="11"/>
      <c r="L1004" s="11"/>
      <c r="M1004" s="11"/>
      <c r="N1004" s="11"/>
      <c r="O1004" s="11"/>
      <c r="P1004" s="11"/>
      <c r="Q1004" s="11"/>
      <c r="R1004" s="11"/>
      <c r="S1004" s="11"/>
      <c r="T1004" s="11"/>
      <c r="U1004" s="11"/>
      <c r="V1004" s="11"/>
      <c r="W1004" s="11"/>
      <c r="X1004" s="11"/>
      <c r="Y1004" s="11"/>
      <c r="Z1004" s="11"/>
      <c r="AA1004" s="11"/>
      <c r="AB1004" s="11"/>
      <c r="AC1004" s="11"/>
    </row>
    <row r="1005" spans="1:29" ht="13" x14ac:dyDescent="0.3">
      <c r="A1005" s="11"/>
      <c r="B1005" s="11"/>
      <c r="C1005" s="11"/>
      <c r="D1005" s="11"/>
      <c r="E1005" s="11"/>
      <c r="F1005" s="11"/>
      <c r="G1005" s="11"/>
      <c r="H1005" s="11"/>
      <c r="I1005" s="11"/>
      <c r="J1005" s="11"/>
      <c r="K1005" s="11"/>
      <c r="L1005" s="11"/>
      <c r="M1005" s="11"/>
      <c r="N1005" s="11"/>
      <c r="O1005" s="11"/>
      <c r="P1005" s="11"/>
      <c r="Q1005" s="11"/>
      <c r="R1005" s="11"/>
      <c r="S1005" s="11"/>
      <c r="T1005" s="11"/>
      <c r="U1005" s="11"/>
      <c r="V1005" s="11"/>
      <c r="W1005" s="11"/>
      <c r="X1005" s="11"/>
      <c r="Y1005" s="11"/>
      <c r="Z1005" s="11"/>
      <c r="AA1005" s="11"/>
      <c r="AB1005" s="11"/>
      <c r="AC1005" s="11"/>
    </row>
    <row r="1006" spans="1:29" ht="13" x14ac:dyDescent="0.3">
      <c r="A1006" s="11"/>
      <c r="B1006" s="11"/>
      <c r="C1006" s="11"/>
      <c r="D1006" s="11"/>
      <c r="E1006" s="11"/>
      <c r="F1006" s="11"/>
      <c r="G1006" s="11"/>
      <c r="H1006" s="11"/>
      <c r="I1006" s="11"/>
      <c r="J1006" s="11"/>
      <c r="K1006" s="11"/>
      <c r="L1006" s="11"/>
      <c r="M1006" s="11"/>
      <c r="N1006" s="11"/>
      <c r="O1006" s="11"/>
      <c r="P1006" s="11"/>
      <c r="Q1006" s="11"/>
      <c r="R1006" s="11"/>
      <c r="S1006" s="11"/>
      <c r="T1006" s="11"/>
      <c r="U1006" s="11"/>
      <c r="V1006" s="11"/>
      <c r="W1006" s="11"/>
      <c r="X1006" s="11"/>
      <c r="Y1006" s="11"/>
      <c r="Z1006" s="11"/>
      <c r="AA1006" s="11"/>
      <c r="AB1006" s="11"/>
      <c r="AC1006" s="11"/>
    </row>
    <row r="1007" spans="1:29" ht="13" x14ac:dyDescent="0.3">
      <c r="A1007" s="11"/>
      <c r="B1007" s="11"/>
      <c r="C1007" s="11"/>
      <c r="D1007" s="11"/>
      <c r="E1007" s="11"/>
      <c r="F1007" s="11"/>
      <c r="G1007" s="11"/>
      <c r="H1007" s="11"/>
      <c r="I1007" s="11"/>
      <c r="J1007" s="11"/>
      <c r="K1007" s="11"/>
      <c r="L1007" s="11"/>
      <c r="M1007" s="11"/>
      <c r="N1007" s="11"/>
      <c r="O1007" s="11"/>
      <c r="P1007" s="11"/>
      <c r="Q1007" s="11"/>
      <c r="R1007" s="11"/>
      <c r="S1007" s="11"/>
      <c r="T1007" s="11"/>
      <c r="U1007" s="11"/>
      <c r="V1007" s="11"/>
      <c r="W1007" s="11"/>
      <c r="X1007" s="11"/>
      <c r="Y1007" s="11"/>
      <c r="Z1007" s="11"/>
      <c r="AA1007" s="11"/>
      <c r="AB1007" s="11"/>
      <c r="AC1007" s="11"/>
    </row>
    <row r="1008" spans="1:29" ht="13" x14ac:dyDescent="0.3">
      <c r="A1008" s="11"/>
      <c r="B1008" s="11"/>
      <c r="C1008" s="11"/>
      <c r="D1008" s="11"/>
      <c r="E1008" s="11"/>
      <c r="F1008" s="11"/>
      <c r="G1008" s="11"/>
      <c r="H1008" s="11"/>
      <c r="I1008" s="11"/>
      <c r="J1008" s="11"/>
      <c r="K1008" s="11"/>
      <c r="L1008" s="11"/>
      <c r="M1008" s="11"/>
      <c r="N1008" s="11"/>
      <c r="O1008" s="11"/>
      <c r="P1008" s="11"/>
      <c r="Q1008" s="11"/>
      <c r="R1008" s="11"/>
      <c r="S1008" s="11"/>
      <c r="T1008" s="11"/>
      <c r="U1008" s="11"/>
      <c r="V1008" s="11"/>
      <c r="W1008" s="11"/>
      <c r="X1008" s="11"/>
      <c r="Y1008" s="11"/>
      <c r="Z1008" s="11"/>
      <c r="AA1008" s="11"/>
      <c r="AB1008" s="11"/>
      <c r="AC1008" s="11"/>
    </row>
    <row r="1009" spans="1:29" ht="13" x14ac:dyDescent="0.3">
      <c r="A1009" s="11"/>
      <c r="B1009" s="11"/>
      <c r="C1009" s="11"/>
      <c r="D1009" s="11"/>
      <c r="E1009" s="11"/>
      <c r="F1009" s="11"/>
      <c r="G1009" s="11"/>
      <c r="H1009" s="11"/>
      <c r="I1009" s="11"/>
      <c r="J1009" s="11"/>
      <c r="K1009" s="11"/>
      <c r="L1009" s="11"/>
      <c r="M1009" s="11"/>
      <c r="N1009" s="11"/>
      <c r="O1009" s="11"/>
      <c r="P1009" s="11"/>
      <c r="Q1009" s="11"/>
      <c r="R1009" s="11"/>
      <c r="S1009" s="11"/>
      <c r="T1009" s="11"/>
      <c r="U1009" s="11"/>
      <c r="V1009" s="11"/>
      <c r="W1009" s="11"/>
      <c r="X1009" s="11"/>
      <c r="Y1009" s="11"/>
      <c r="Z1009" s="11"/>
      <c r="AA1009" s="11"/>
      <c r="AB1009" s="11"/>
      <c r="AC1009" s="11"/>
    </row>
    <row r="1010" spans="1:29" ht="13" x14ac:dyDescent="0.3">
      <c r="A1010" s="11"/>
      <c r="B1010" s="11"/>
      <c r="C1010" s="11"/>
      <c r="D1010" s="11"/>
      <c r="E1010" s="11"/>
      <c r="F1010" s="11"/>
      <c r="G1010" s="11"/>
      <c r="H1010" s="11"/>
      <c r="I1010" s="11"/>
      <c r="J1010" s="11"/>
      <c r="K1010" s="11"/>
      <c r="L1010" s="11"/>
      <c r="M1010" s="11"/>
      <c r="N1010" s="11"/>
      <c r="O1010" s="11"/>
      <c r="P1010" s="11"/>
      <c r="Q1010" s="11"/>
      <c r="R1010" s="11"/>
      <c r="S1010" s="11"/>
      <c r="T1010" s="11"/>
      <c r="U1010" s="11"/>
      <c r="V1010" s="11"/>
      <c r="W1010" s="11"/>
      <c r="X1010" s="11"/>
      <c r="Y1010" s="11"/>
      <c r="Z1010" s="11"/>
      <c r="AA1010" s="11"/>
      <c r="AB1010" s="11"/>
      <c r="AC1010" s="11"/>
    </row>
  </sheetData>
  <mergeCells count="11">
    <mergeCell ref="C19:L19"/>
    <mergeCell ref="C20:L20"/>
    <mergeCell ref="C17:G17"/>
    <mergeCell ref="C4:L4"/>
    <mergeCell ref="C5:L5"/>
    <mergeCell ref="D9:G9"/>
    <mergeCell ref="D11:G11"/>
    <mergeCell ref="D10:G10"/>
    <mergeCell ref="D8:J8"/>
    <mergeCell ref="C15:G15"/>
    <mergeCell ref="C16:G1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39997558519241921"/>
    <outlinePr summaryBelow="0" summaryRight="0"/>
  </sheetPr>
  <dimension ref="A1:AC1010"/>
  <sheetViews>
    <sheetView zoomScaleNormal="100" workbookViewId="0">
      <selection activeCell="C23" sqref="C23"/>
    </sheetView>
  </sheetViews>
  <sheetFormatPr baseColWidth="10" defaultColWidth="11.08203125" defaultRowHeight="15" customHeight="1" x14ac:dyDescent="0.3"/>
  <cols>
    <col min="1" max="2" width="4" style="1" customWidth="1"/>
    <col min="3" max="3" width="19.83203125" style="1" customWidth="1"/>
    <col min="4" max="5" width="7.33203125" style="1" customWidth="1"/>
    <col min="6" max="6" width="7.75" style="1" bestFit="1" customWidth="1"/>
    <col min="7" max="7" width="7.33203125" style="1" customWidth="1"/>
    <col min="8" max="12" width="12.08203125" style="1" bestFit="1" customWidth="1"/>
    <col min="13" max="13" width="4" style="1" customWidth="1"/>
    <col min="14" max="16384" width="11.08203125" style="1"/>
  </cols>
  <sheetData>
    <row r="1" spans="1:29" ht="13" x14ac:dyDescent="0.3">
      <c r="A1" s="8"/>
      <c r="B1" s="9"/>
      <c r="C1" s="72" t="s">
        <v>121</v>
      </c>
      <c r="D1" s="9"/>
      <c r="E1" s="9"/>
      <c r="F1" s="9"/>
      <c r="G1" s="9"/>
      <c r="H1" s="9"/>
      <c r="I1" s="9"/>
      <c r="J1" s="9"/>
      <c r="K1" s="9"/>
      <c r="L1" s="9"/>
      <c r="M1" s="9"/>
      <c r="N1" s="16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</row>
    <row r="2" spans="1:29" ht="13" x14ac:dyDescent="0.3">
      <c r="A2" s="12"/>
      <c r="B2" s="238"/>
      <c r="C2" s="241"/>
      <c r="D2" s="242"/>
      <c r="E2" s="242"/>
      <c r="F2" s="242"/>
      <c r="G2" s="242"/>
      <c r="H2" s="242"/>
      <c r="I2" s="242"/>
      <c r="J2" s="242"/>
      <c r="K2" s="242"/>
      <c r="L2" s="242"/>
      <c r="M2" s="243"/>
      <c r="N2" s="122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</row>
    <row r="3" spans="1:29" ht="13" x14ac:dyDescent="0.3">
      <c r="A3" s="12"/>
      <c r="B3" s="73"/>
      <c r="C3" s="74" t="s">
        <v>1</v>
      </c>
      <c r="D3" s="74"/>
      <c r="E3" s="74"/>
      <c r="F3" s="74"/>
      <c r="G3" s="74"/>
      <c r="H3" s="74"/>
      <c r="I3" s="74"/>
      <c r="J3" s="74"/>
      <c r="K3" s="74"/>
      <c r="L3" s="74"/>
      <c r="M3" s="75"/>
      <c r="N3" s="16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</row>
    <row r="4" spans="1:29" ht="13" x14ac:dyDescent="0.3">
      <c r="A4" s="12"/>
      <c r="B4" s="76"/>
      <c r="C4" s="275" t="s">
        <v>2</v>
      </c>
      <c r="D4" s="250"/>
      <c r="E4" s="250"/>
      <c r="F4" s="250"/>
      <c r="G4" s="250"/>
      <c r="H4" s="250"/>
      <c r="I4" s="250"/>
      <c r="J4" s="250"/>
      <c r="K4" s="250"/>
      <c r="L4" s="251"/>
      <c r="M4" s="77"/>
      <c r="N4" s="16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</row>
    <row r="5" spans="1:29" ht="13" x14ac:dyDescent="0.3">
      <c r="A5" s="12"/>
      <c r="B5" s="76"/>
      <c r="C5" s="275" t="s">
        <v>4</v>
      </c>
      <c r="D5" s="250"/>
      <c r="E5" s="250"/>
      <c r="F5" s="250"/>
      <c r="G5" s="250"/>
      <c r="H5" s="250"/>
      <c r="I5" s="250"/>
      <c r="J5" s="250"/>
      <c r="K5" s="250"/>
      <c r="L5" s="251"/>
      <c r="M5" s="77"/>
      <c r="N5" s="16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 ht="13" x14ac:dyDescent="0.3">
      <c r="A6" s="12"/>
      <c r="B6" s="76"/>
      <c r="C6" s="8"/>
      <c r="D6" s="8"/>
      <c r="E6" s="8"/>
      <c r="F6" s="8"/>
      <c r="G6" s="8"/>
      <c r="H6" s="8"/>
      <c r="I6" s="8"/>
      <c r="J6" s="8"/>
      <c r="K6" s="8"/>
      <c r="L6" s="8"/>
      <c r="M6" s="77"/>
      <c r="N6" s="16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ht="13" x14ac:dyDescent="0.3">
      <c r="A7" s="78"/>
      <c r="B7" s="17"/>
      <c r="C7" s="21" t="s">
        <v>7</v>
      </c>
      <c r="D7" s="78" t="str">
        <f>'SISTEMA TRANSMISION (INVERS)'!D7</f>
        <v>Indicar Zona de Postulación; [Local Comunitario, Local, Regional]</v>
      </c>
      <c r="E7" s="18"/>
      <c r="F7" s="18"/>
      <c r="G7" s="19"/>
      <c r="H7" s="8"/>
      <c r="I7" s="8"/>
      <c r="J7" s="8"/>
      <c r="K7" s="8"/>
      <c r="L7" s="8"/>
      <c r="M7" s="77"/>
      <c r="N7" s="16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</row>
    <row r="8" spans="1:29" ht="13" x14ac:dyDescent="0.3">
      <c r="A8" s="78"/>
      <c r="B8" s="17"/>
      <c r="C8" s="21" t="s">
        <v>9</v>
      </c>
      <c r="D8" s="78" t="str">
        <f>'SISTEMA TRANSMISION (INVERS)'!D8</f>
        <v>Indicar Nombre de empresa</v>
      </c>
      <c r="E8" s="18"/>
      <c r="F8" s="18"/>
      <c r="G8" s="19"/>
      <c r="H8" s="8"/>
      <c r="I8" s="8"/>
      <c r="J8" s="8"/>
      <c r="K8" s="8"/>
      <c r="L8" s="8"/>
      <c r="M8" s="77"/>
      <c r="N8" s="16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</row>
    <row r="9" spans="1:29" ht="13" x14ac:dyDescent="0.3">
      <c r="A9" s="78"/>
      <c r="B9" s="17"/>
      <c r="C9" s="21" t="str">
        <f>HOUSING!C9</f>
        <v>POTENCIA DE TX</v>
      </c>
      <c r="D9" s="261" t="str">
        <f>HOUSING!D9</f>
        <v>Indicar Potencia en Watts [W]</v>
      </c>
      <c r="E9" s="250"/>
      <c r="F9" s="250"/>
      <c r="G9" s="251"/>
      <c r="H9" s="8"/>
      <c r="I9" s="8"/>
      <c r="J9" s="8"/>
      <c r="K9" s="8"/>
      <c r="L9" s="8"/>
      <c r="M9" s="77"/>
      <c r="N9" s="16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</row>
    <row r="10" spans="1:29" ht="13" x14ac:dyDescent="0.3">
      <c r="A10" s="78"/>
      <c r="B10" s="17"/>
      <c r="C10" s="21"/>
      <c r="D10" s="261"/>
      <c r="E10" s="250"/>
      <c r="F10" s="250"/>
      <c r="G10" s="251"/>
      <c r="H10" s="8"/>
      <c r="I10" s="8"/>
      <c r="J10" s="8"/>
      <c r="K10" s="8"/>
      <c r="L10" s="8"/>
      <c r="M10" s="77"/>
      <c r="N10" s="16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</row>
    <row r="11" spans="1:29" ht="13" x14ac:dyDescent="0.3">
      <c r="A11" s="78"/>
      <c r="B11" s="17"/>
      <c r="C11" s="21"/>
      <c r="D11" s="261"/>
      <c r="E11" s="250"/>
      <c r="F11" s="250"/>
      <c r="G11" s="251"/>
      <c r="H11" s="8"/>
      <c r="I11" s="8"/>
      <c r="J11" s="8"/>
      <c r="K11" s="8"/>
      <c r="L11" s="8"/>
      <c r="M11" s="77"/>
      <c r="N11" s="16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</row>
    <row r="12" spans="1:29" ht="13" x14ac:dyDescent="0.3">
      <c r="A12" s="78"/>
      <c r="B12" s="79"/>
      <c r="C12" s="24"/>
      <c r="D12" s="80"/>
      <c r="E12" s="9"/>
      <c r="F12" s="9"/>
      <c r="G12" s="9"/>
      <c r="H12" s="9"/>
      <c r="I12" s="9"/>
      <c r="J12" s="9"/>
      <c r="K12" s="9"/>
      <c r="L12" s="9"/>
      <c r="M12" s="81"/>
      <c r="N12" s="16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</row>
    <row r="13" spans="1:29" ht="39" x14ac:dyDescent="0.3">
      <c r="A13" s="82"/>
      <c r="B13" s="83"/>
      <c r="C13" s="216" t="s">
        <v>10</v>
      </c>
      <c r="D13" s="217" t="s">
        <v>11</v>
      </c>
      <c r="E13" s="217" t="s">
        <v>12</v>
      </c>
      <c r="F13" s="217" t="s">
        <v>105</v>
      </c>
      <c r="G13" s="217" t="s">
        <v>106</v>
      </c>
      <c r="H13" s="217" t="s">
        <v>15</v>
      </c>
      <c r="I13" s="217" t="s">
        <v>16</v>
      </c>
      <c r="J13" s="217" t="s">
        <v>17</v>
      </c>
      <c r="K13" s="217" t="s">
        <v>18</v>
      </c>
      <c r="L13" s="218" t="s">
        <v>19</v>
      </c>
      <c r="M13" s="84"/>
      <c r="N13" s="112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</row>
    <row r="14" spans="1:29" ht="22.5" customHeight="1" x14ac:dyDescent="0.3">
      <c r="A14" s="113"/>
      <c r="B14" s="114"/>
      <c r="C14" s="100" t="s">
        <v>4</v>
      </c>
      <c r="D14" s="101">
        <v>2</v>
      </c>
      <c r="E14" s="101">
        <f>D14*12</f>
        <v>24</v>
      </c>
      <c r="F14" s="102">
        <f>+INDICADORES!D8</f>
        <v>37545.61</v>
      </c>
      <c r="G14" s="103">
        <f>+INDICADORES!C17</f>
        <v>0.04</v>
      </c>
      <c r="H14" s="102">
        <f>(E14*F14)</f>
        <v>901094.64</v>
      </c>
      <c r="I14" s="102">
        <f t="shared" ref="I14:L14" si="0">(H14*$G$14)+H14</f>
        <v>937138.42559999996</v>
      </c>
      <c r="J14" s="102">
        <f t="shared" si="0"/>
        <v>974623.96262399992</v>
      </c>
      <c r="K14" s="102">
        <f t="shared" si="0"/>
        <v>1013608.9211289599</v>
      </c>
      <c r="L14" s="104">
        <f t="shared" si="0"/>
        <v>1054153.2779741182</v>
      </c>
      <c r="M14" s="115"/>
      <c r="N14" s="116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</row>
    <row r="15" spans="1:29" ht="13" x14ac:dyDescent="0.3">
      <c r="A15" s="89"/>
      <c r="B15" s="90"/>
      <c r="C15" s="279" t="s">
        <v>28</v>
      </c>
      <c r="D15" s="253"/>
      <c r="E15" s="253"/>
      <c r="F15" s="253"/>
      <c r="G15" s="280"/>
      <c r="H15" s="105">
        <f t="shared" ref="H15:L15" si="1">SUM(H14)</f>
        <v>901094.64</v>
      </c>
      <c r="I15" s="105">
        <f t="shared" si="1"/>
        <v>937138.42559999996</v>
      </c>
      <c r="J15" s="105">
        <f t="shared" si="1"/>
        <v>974623.96262399992</v>
      </c>
      <c r="K15" s="105">
        <f t="shared" si="1"/>
        <v>1013608.9211289599</v>
      </c>
      <c r="L15" s="106">
        <f t="shared" si="1"/>
        <v>1054153.2779741182</v>
      </c>
      <c r="M15" s="91"/>
      <c r="N15" s="16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</row>
    <row r="16" spans="1:29" ht="13" x14ac:dyDescent="0.3">
      <c r="A16" s="89"/>
      <c r="B16" s="90"/>
      <c r="C16" s="281" t="s">
        <v>32</v>
      </c>
      <c r="D16" s="256"/>
      <c r="E16" s="256"/>
      <c r="F16" s="256"/>
      <c r="G16" s="282"/>
      <c r="H16" s="107">
        <f t="shared" ref="H16:L16" si="2">H15*19%</f>
        <v>171207.9816</v>
      </c>
      <c r="I16" s="107">
        <f t="shared" si="2"/>
        <v>178056.30086399999</v>
      </c>
      <c r="J16" s="107">
        <f t="shared" si="2"/>
        <v>185178.55289855998</v>
      </c>
      <c r="K16" s="107">
        <f t="shared" si="2"/>
        <v>192585.69501450239</v>
      </c>
      <c r="L16" s="108">
        <f t="shared" si="2"/>
        <v>200289.12281508246</v>
      </c>
      <c r="M16" s="91"/>
      <c r="N16" s="16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</row>
    <row r="17" spans="1:29" ht="13" x14ac:dyDescent="0.3">
      <c r="A17" s="89"/>
      <c r="B17" s="90"/>
      <c r="C17" s="273" t="s">
        <v>36</v>
      </c>
      <c r="D17" s="259"/>
      <c r="E17" s="259"/>
      <c r="F17" s="259"/>
      <c r="G17" s="274"/>
      <c r="H17" s="109">
        <f t="shared" ref="H17:L17" si="3">SUM(H15,H16)</f>
        <v>1072302.6216</v>
      </c>
      <c r="I17" s="109">
        <f t="shared" si="3"/>
        <v>1115194.7264640001</v>
      </c>
      <c r="J17" s="109">
        <f t="shared" si="3"/>
        <v>1159802.5155225599</v>
      </c>
      <c r="K17" s="109">
        <f t="shared" si="3"/>
        <v>1206194.6161434622</v>
      </c>
      <c r="L17" s="110">
        <f t="shared" si="3"/>
        <v>1254442.4007892008</v>
      </c>
      <c r="M17" s="91"/>
      <c r="N17" s="16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</row>
    <row r="18" spans="1:29" ht="13" x14ac:dyDescent="0.3">
      <c r="A18" s="12"/>
      <c r="B18" s="92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4"/>
      <c r="N18" s="16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</row>
    <row r="19" spans="1:29" ht="13" x14ac:dyDescent="0.3">
      <c r="A19" s="12"/>
      <c r="B19" s="92"/>
      <c r="C19" s="267"/>
      <c r="D19" s="268"/>
      <c r="E19" s="268"/>
      <c r="F19" s="268"/>
      <c r="G19" s="268"/>
      <c r="H19" s="268"/>
      <c r="I19" s="268"/>
      <c r="J19" s="268"/>
      <c r="K19" s="268"/>
      <c r="L19" s="269"/>
      <c r="M19" s="94"/>
      <c r="N19" s="16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</row>
    <row r="20" spans="1:29" ht="13" x14ac:dyDescent="0.3">
      <c r="A20" s="65"/>
      <c r="B20" s="95"/>
      <c r="C20" s="270"/>
      <c r="D20" s="271"/>
      <c r="E20" s="271"/>
      <c r="F20" s="271"/>
      <c r="G20" s="271"/>
      <c r="H20" s="271"/>
      <c r="I20" s="271"/>
      <c r="J20" s="271"/>
      <c r="K20" s="271"/>
      <c r="L20" s="272"/>
      <c r="M20" s="96"/>
      <c r="N20" s="16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</row>
    <row r="21" spans="1:29" ht="13" x14ac:dyDescent="0.3">
      <c r="A21" s="65"/>
      <c r="B21" s="97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9"/>
      <c r="N21" s="16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</row>
    <row r="22" spans="1:29" ht="13.5" thickBot="1" x14ac:dyDescent="0.35">
      <c r="A22" s="118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</row>
    <row r="23" spans="1:29" ht="13" x14ac:dyDescent="0.3">
      <c r="A23" s="11"/>
      <c r="B23" s="11"/>
      <c r="C23" s="72" t="s">
        <v>121</v>
      </c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</row>
    <row r="24" spans="1:29" ht="13" x14ac:dyDescent="0.3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</row>
    <row r="25" spans="1:29" ht="13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</row>
    <row r="26" spans="1:29" ht="13" x14ac:dyDescent="0.3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</row>
    <row r="27" spans="1:29" ht="13" x14ac:dyDescent="0.3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</row>
    <row r="28" spans="1:29" ht="13" x14ac:dyDescent="0.3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</row>
    <row r="29" spans="1:29" ht="13" x14ac:dyDescent="0.3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</row>
    <row r="30" spans="1:29" ht="13" x14ac:dyDescent="0.3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</row>
    <row r="31" spans="1:29" ht="13" x14ac:dyDescent="0.3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</row>
    <row r="32" spans="1:29" ht="13" x14ac:dyDescent="0.3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</row>
    <row r="33" spans="1:29" ht="13" x14ac:dyDescent="0.3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</row>
    <row r="34" spans="1:29" ht="13" x14ac:dyDescent="0.3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</row>
    <row r="35" spans="1:29" ht="13" x14ac:dyDescent="0.3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</row>
    <row r="36" spans="1:29" ht="13" x14ac:dyDescent="0.3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</row>
    <row r="37" spans="1:29" ht="13" x14ac:dyDescent="0.3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</row>
    <row r="38" spans="1:29" ht="13" x14ac:dyDescent="0.3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</row>
    <row r="39" spans="1:29" ht="13" x14ac:dyDescent="0.3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</row>
    <row r="40" spans="1:29" ht="13" x14ac:dyDescent="0.3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</row>
    <row r="41" spans="1:29" ht="13" x14ac:dyDescent="0.3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</row>
    <row r="42" spans="1:29" ht="13" x14ac:dyDescent="0.3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</row>
    <row r="43" spans="1:29" ht="13" x14ac:dyDescent="0.3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</row>
    <row r="44" spans="1:29" ht="13" x14ac:dyDescent="0.3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</row>
    <row r="45" spans="1:29" ht="13" x14ac:dyDescent="0.3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</row>
    <row r="46" spans="1:29" ht="13" x14ac:dyDescent="0.3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</row>
    <row r="47" spans="1:29" ht="13" x14ac:dyDescent="0.3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</row>
    <row r="48" spans="1:29" ht="13" x14ac:dyDescent="0.3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</row>
    <row r="49" spans="1:29" ht="13" x14ac:dyDescent="0.3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</row>
    <row r="50" spans="1:29" ht="13" x14ac:dyDescent="0.3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</row>
    <row r="51" spans="1:29" ht="13" x14ac:dyDescent="0.3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</row>
    <row r="52" spans="1:29" ht="13" x14ac:dyDescent="0.3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</row>
    <row r="53" spans="1:29" ht="13" x14ac:dyDescent="0.3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</row>
    <row r="54" spans="1:29" ht="13" x14ac:dyDescent="0.3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</row>
    <row r="55" spans="1:29" ht="13" x14ac:dyDescent="0.3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</row>
    <row r="56" spans="1:29" ht="13" x14ac:dyDescent="0.3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</row>
    <row r="57" spans="1:29" ht="13" x14ac:dyDescent="0.3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</row>
    <row r="58" spans="1:29" ht="13" x14ac:dyDescent="0.3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</row>
    <row r="59" spans="1:29" ht="13" x14ac:dyDescent="0.3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</row>
    <row r="60" spans="1:29" ht="13" x14ac:dyDescent="0.3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</row>
    <row r="61" spans="1:29" ht="13" x14ac:dyDescent="0.3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</row>
    <row r="62" spans="1:29" ht="13" x14ac:dyDescent="0.3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</row>
    <row r="63" spans="1:29" ht="13" x14ac:dyDescent="0.3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</row>
    <row r="64" spans="1:29" ht="13" x14ac:dyDescent="0.3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</row>
    <row r="65" spans="1:29" ht="13" x14ac:dyDescent="0.3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</row>
    <row r="66" spans="1:29" ht="13" x14ac:dyDescent="0.3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</row>
    <row r="67" spans="1:29" ht="13" x14ac:dyDescent="0.3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</row>
    <row r="68" spans="1:29" ht="13" x14ac:dyDescent="0.3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</row>
    <row r="69" spans="1:29" ht="13" x14ac:dyDescent="0.3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</row>
    <row r="70" spans="1:29" ht="13" x14ac:dyDescent="0.3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</row>
    <row r="71" spans="1:29" ht="13" x14ac:dyDescent="0.3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</row>
    <row r="72" spans="1:29" ht="13" x14ac:dyDescent="0.3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</row>
    <row r="73" spans="1:29" ht="13" x14ac:dyDescent="0.3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</row>
    <row r="74" spans="1:29" ht="13" x14ac:dyDescent="0.3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</row>
    <row r="75" spans="1:29" ht="13" x14ac:dyDescent="0.3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</row>
    <row r="76" spans="1:29" ht="13" x14ac:dyDescent="0.3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</row>
    <row r="77" spans="1:29" ht="13" x14ac:dyDescent="0.3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</row>
    <row r="78" spans="1:29" ht="13" x14ac:dyDescent="0.3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</row>
    <row r="79" spans="1:29" ht="13" x14ac:dyDescent="0.3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</row>
    <row r="80" spans="1:29" ht="13" x14ac:dyDescent="0.3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</row>
    <row r="81" spans="1:29" ht="13" x14ac:dyDescent="0.3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</row>
    <row r="82" spans="1:29" ht="13" x14ac:dyDescent="0.3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</row>
    <row r="83" spans="1:29" ht="13" x14ac:dyDescent="0.3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</row>
    <row r="84" spans="1:29" ht="13" x14ac:dyDescent="0.3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</row>
    <row r="85" spans="1:29" ht="13" x14ac:dyDescent="0.3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</row>
    <row r="86" spans="1:29" ht="13" x14ac:dyDescent="0.3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</row>
    <row r="87" spans="1:29" ht="13" x14ac:dyDescent="0.3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</row>
    <row r="88" spans="1:29" ht="13" x14ac:dyDescent="0.3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</row>
    <row r="89" spans="1:29" ht="13" x14ac:dyDescent="0.3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</row>
    <row r="90" spans="1:29" ht="13" x14ac:dyDescent="0.3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</row>
    <row r="91" spans="1:29" ht="13" x14ac:dyDescent="0.3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</row>
    <row r="92" spans="1:29" ht="13" x14ac:dyDescent="0.3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</row>
    <row r="93" spans="1:29" ht="13" x14ac:dyDescent="0.3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</row>
    <row r="94" spans="1:29" ht="13" x14ac:dyDescent="0.3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</row>
    <row r="95" spans="1:29" ht="13" x14ac:dyDescent="0.3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</row>
    <row r="96" spans="1:29" ht="13" x14ac:dyDescent="0.3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</row>
    <row r="97" spans="1:29" ht="13" x14ac:dyDescent="0.3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</row>
    <row r="98" spans="1:29" ht="13" x14ac:dyDescent="0.3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</row>
    <row r="99" spans="1:29" ht="13" x14ac:dyDescent="0.3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</row>
    <row r="100" spans="1:29" ht="13" x14ac:dyDescent="0.3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</row>
    <row r="101" spans="1:29" ht="13" x14ac:dyDescent="0.3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</row>
    <row r="102" spans="1:29" ht="13" x14ac:dyDescent="0.3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</row>
    <row r="103" spans="1:29" ht="13" x14ac:dyDescent="0.3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</row>
    <row r="104" spans="1:29" ht="13" x14ac:dyDescent="0.3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</row>
    <row r="105" spans="1:29" ht="13" x14ac:dyDescent="0.3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</row>
    <row r="106" spans="1:29" ht="13" x14ac:dyDescent="0.3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</row>
    <row r="107" spans="1:29" ht="13" x14ac:dyDescent="0.3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</row>
    <row r="108" spans="1:29" ht="13" x14ac:dyDescent="0.3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</row>
    <row r="109" spans="1:29" ht="13" x14ac:dyDescent="0.3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</row>
    <row r="110" spans="1:29" ht="13" x14ac:dyDescent="0.3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</row>
    <row r="111" spans="1:29" ht="13" x14ac:dyDescent="0.3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</row>
    <row r="112" spans="1:29" ht="13" x14ac:dyDescent="0.3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</row>
    <row r="113" spans="1:29" ht="13" x14ac:dyDescent="0.3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</row>
    <row r="114" spans="1:29" ht="13" x14ac:dyDescent="0.3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</row>
    <row r="115" spans="1:29" ht="13" x14ac:dyDescent="0.3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</row>
    <row r="116" spans="1:29" ht="13" x14ac:dyDescent="0.3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</row>
    <row r="117" spans="1:29" ht="13" x14ac:dyDescent="0.3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</row>
    <row r="118" spans="1:29" ht="13" x14ac:dyDescent="0.3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</row>
    <row r="119" spans="1:29" ht="13" x14ac:dyDescent="0.3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</row>
    <row r="120" spans="1:29" ht="13" x14ac:dyDescent="0.3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</row>
    <row r="121" spans="1:29" ht="13" x14ac:dyDescent="0.3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</row>
    <row r="122" spans="1:29" ht="13" x14ac:dyDescent="0.3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</row>
    <row r="123" spans="1:29" ht="13" x14ac:dyDescent="0.3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</row>
    <row r="124" spans="1:29" ht="13" x14ac:dyDescent="0.3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</row>
    <row r="125" spans="1:29" ht="13" x14ac:dyDescent="0.3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</row>
    <row r="126" spans="1:29" ht="13" x14ac:dyDescent="0.3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</row>
    <row r="127" spans="1:29" ht="13" x14ac:dyDescent="0.3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</row>
    <row r="128" spans="1:29" ht="13" x14ac:dyDescent="0.3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</row>
    <row r="129" spans="1:29" ht="13" x14ac:dyDescent="0.3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</row>
    <row r="130" spans="1:29" ht="13" x14ac:dyDescent="0.3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</row>
    <row r="131" spans="1:29" ht="13" x14ac:dyDescent="0.3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</row>
    <row r="132" spans="1:29" ht="13" x14ac:dyDescent="0.3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</row>
    <row r="133" spans="1:29" ht="13" x14ac:dyDescent="0.3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</row>
    <row r="134" spans="1:29" ht="13" x14ac:dyDescent="0.3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</row>
    <row r="135" spans="1:29" ht="13" x14ac:dyDescent="0.3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</row>
    <row r="136" spans="1:29" ht="13" x14ac:dyDescent="0.3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</row>
    <row r="137" spans="1:29" ht="13" x14ac:dyDescent="0.3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</row>
    <row r="138" spans="1:29" ht="13" x14ac:dyDescent="0.3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</row>
    <row r="139" spans="1:29" ht="13" x14ac:dyDescent="0.3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</row>
    <row r="140" spans="1:29" ht="13" x14ac:dyDescent="0.3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</row>
    <row r="141" spans="1:29" ht="13" x14ac:dyDescent="0.3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</row>
    <row r="142" spans="1:29" ht="13" x14ac:dyDescent="0.3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</row>
    <row r="143" spans="1:29" ht="13" x14ac:dyDescent="0.3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</row>
    <row r="144" spans="1:29" ht="13" x14ac:dyDescent="0.3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</row>
    <row r="145" spans="1:29" ht="13" x14ac:dyDescent="0.3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</row>
    <row r="146" spans="1:29" ht="13" x14ac:dyDescent="0.3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</row>
    <row r="147" spans="1:29" ht="13" x14ac:dyDescent="0.3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</row>
    <row r="148" spans="1:29" ht="13" x14ac:dyDescent="0.3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</row>
    <row r="149" spans="1:29" ht="13" x14ac:dyDescent="0.3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</row>
    <row r="150" spans="1:29" ht="13" x14ac:dyDescent="0.3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</row>
    <row r="151" spans="1:29" ht="13" x14ac:dyDescent="0.3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</row>
    <row r="152" spans="1:29" ht="13" x14ac:dyDescent="0.3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</row>
    <row r="153" spans="1:29" ht="13" x14ac:dyDescent="0.3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</row>
    <row r="154" spans="1:29" ht="13" x14ac:dyDescent="0.3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</row>
    <row r="155" spans="1:29" ht="13" x14ac:dyDescent="0.3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</row>
    <row r="156" spans="1:29" ht="13" x14ac:dyDescent="0.3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</row>
    <row r="157" spans="1:29" ht="13" x14ac:dyDescent="0.3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</row>
    <row r="158" spans="1:29" ht="13" x14ac:dyDescent="0.3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</row>
    <row r="159" spans="1:29" ht="13" x14ac:dyDescent="0.3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</row>
    <row r="160" spans="1:29" ht="13" x14ac:dyDescent="0.3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</row>
    <row r="161" spans="1:29" ht="13" x14ac:dyDescent="0.3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</row>
    <row r="162" spans="1:29" ht="13" x14ac:dyDescent="0.3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</row>
    <row r="163" spans="1:29" ht="13" x14ac:dyDescent="0.3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</row>
    <row r="164" spans="1:29" ht="13" x14ac:dyDescent="0.3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</row>
    <row r="165" spans="1:29" ht="13" x14ac:dyDescent="0.3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</row>
    <row r="166" spans="1:29" ht="13" x14ac:dyDescent="0.3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</row>
    <row r="167" spans="1:29" ht="13" x14ac:dyDescent="0.3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</row>
    <row r="168" spans="1:29" ht="13" x14ac:dyDescent="0.3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</row>
    <row r="169" spans="1:29" ht="13" x14ac:dyDescent="0.3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</row>
    <row r="170" spans="1:29" ht="13" x14ac:dyDescent="0.3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</row>
    <row r="171" spans="1:29" ht="13" x14ac:dyDescent="0.3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</row>
    <row r="172" spans="1:29" ht="13" x14ac:dyDescent="0.3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</row>
    <row r="173" spans="1:29" ht="13" x14ac:dyDescent="0.3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</row>
    <row r="174" spans="1:29" ht="13" x14ac:dyDescent="0.3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</row>
    <row r="175" spans="1:29" ht="13" x14ac:dyDescent="0.3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</row>
    <row r="176" spans="1:29" ht="13" x14ac:dyDescent="0.3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</row>
    <row r="177" spans="1:29" ht="13" x14ac:dyDescent="0.3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</row>
    <row r="178" spans="1:29" ht="13" x14ac:dyDescent="0.3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</row>
    <row r="179" spans="1:29" ht="13" x14ac:dyDescent="0.3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</row>
    <row r="180" spans="1:29" ht="13" x14ac:dyDescent="0.3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</row>
    <row r="181" spans="1:29" ht="13" x14ac:dyDescent="0.3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</row>
    <row r="182" spans="1:29" ht="13" x14ac:dyDescent="0.3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</row>
    <row r="183" spans="1:29" ht="13" x14ac:dyDescent="0.3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</row>
    <row r="184" spans="1:29" ht="13" x14ac:dyDescent="0.3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</row>
    <row r="185" spans="1:29" ht="13" x14ac:dyDescent="0.3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</row>
    <row r="186" spans="1:29" ht="13" x14ac:dyDescent="0.3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</row>
    <row r="187" spans="1:29" ht="13" x14ac:dyDescent="0.3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</row>
    <row r="188" spans="1:29" ht="13" x14ac:dyDescent="0.3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</row>
    <row r="189" spans="1:29" ht="13" x14ac:dyDescent="0.3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</row>
    <row r="190" spans="1:29" ht="13" x14ac:dyDescent="0.3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</row>
    <row r="191" spans="1:29" ht="13" x14ac:dyDescent="0.3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</row>
    <row r="192" spans="1:29" ht="13" x14ac:dyDescent="0.3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</row>
    <row r="193" spans="1:29" ht="13" x14ac:dyDescent="0.3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</row>
    <row r="194" spans="1:29" ht="13" x14ac:dyDescent="0.3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</row>
    <row r="195" spans="1:29" ht="13" x14ac:dyDescent="0.3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</row>
    <row r="196" spans="1:29" ht="13" x14ac:dyDescent="0.3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</row>
    <row r="197" spans="1:29" ht="13" x14ac:dyDescent="0.3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</row>
    <row r="198" spans="1:29" ht="13" x14ac:dyDescent="0.3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</row>
    <row r="199" spans="1:29" ht="13" x14ac:dyDescent="0.3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</row>
    <row r="200" spans="1:29" ht="13" x14ac:dyDescent="0.3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</row>
    <row r="201" spans="1:29" ht="13" x14ac:dyDescent="0.3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</row>
    <row r="202" spans="1:29" ht="13" x14ac:dyDescent="0.3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</row>
    <row r="203" spans="1:29" ht="13" x14ac:dyDescent="0.3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</row>
    <row r="204" spans="1:29" ht="13" x14ac:dyDescent="0.3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</row>
    <row r="205" spans="1:29" ht="13" x14ac:dyDescent="0.3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</row>
    <row r="206" spans="1:29" ht="13" x14ac:dyDescent="0.3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</row>
    <row r="207" spans="1:29" ht="13" x14ac:dyDescent="0.3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</row>
    <row r="208" spans="1:29" ht="13" x14ac:dyDescent="0.3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</row>
    <row r="209" spans="1:29" ht="13" x14ac:dyDescent="0.3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</row>
    <row r="210" spans="1:29" ht="13" x14ac:dyDescent="0.3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</row>
    <row r="211" spans="1:29" ht="13" x14ac:dyDescent="0.3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</row>
    <row r="212" spans="1:29" ht="13" x14ac:dyDescent="0.3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</row>
    <row r="213" spans="1:29" ht="13" x14ac:dyDescent="0.3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</row>
    <row r="214" spans="1:29" ht="13" x14ac:dyDescent="0.3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</row>
    <row r="215" spans="1:29" ht="13" x14ac:dyDescent="0.3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</row>
    <row r="216" spans="1:29" ht="13" x14ac:dyDescent="0.3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</row>
    <row r="217" spans="1:29" ht="13" x14ac:dyDescent="0.3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</row>
    <row r="218" spans="1:29" ht="13" x14ac:dyDescent="0.3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</row>
    <row r="219" spans="1:29" ht="13" x14ac:dyDescent="0.3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</row>
    <row r="220" spans="1:29" ht="13" x14ac:dyDescent="0.3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</row>
    <row r="221" spans="1:29" ht="13" x14ac:dyDescent="0.3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</row>
    <row r="222" spans="1:29" ht="13" x14ac:dyDescent="0.3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</row>
    <row r="223" spans="1:29" ht="13" x14ac:dyDescent="0.3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</row>
    <row r="224" spans="1:29" ht="13" x14ac:dyDescent="0.3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</row>
    <row r="225" spans="1:29" ht="13" x14ac:dyDescent="0.3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</row>
    <row r="226" spans="1:29" ht="13" x14ac:dyDescent="0.3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</row>
    <row r="227" spans="1:29" ht="13" x14ac:dyDescent="0.3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</row>
    <row r="228" spans="1:29" ht="13" x14ac:dyDescent="0.3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</row>
    <row r="229" spans="1:29" ht="13" x14ac:dyDescent="0.3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</row>
    <row r="230" spans="1:29" ht="13" x14ac:dyDescent="0.3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</row>
    <row r="231" spans="1:29" ht="13" x14ac:dyDescent="0.3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</row>
    <row r="232" spans="1:29" ht="13" x14ac:dyDescent="0.3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</row>
    <row r="233" spans="1:29" ht="13" x14ac:dyDescent="0.3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</row>
    <row r="234" spans="1:29" ht="13" x14ac:dyDescent="0.3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</row>
    <row r="235" spans="1:29" ht="13" x14ac:dyDescent="0.3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</row>
    <row r="236" spans="1:29" ht="13" x14ac:dyDescent="0.3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</row>
    <row r="237" spans="1:29" ht="13" x14ac:dyDescent="0.3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</row>
    <row r="238" spans="1:29" ht="13" x14ac:dyDescent="0.3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</row>
    <row r="239" spans="1:29" ht="13" x14ac:dyDescent="0.3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</row>
    <row r="240" spans="1:29" ht="13" x14ac:dyDescent="0.3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</row>
    <row r="241" spans="1:29" ht="13" x14ac:dyDescent="0.3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</row>
    <row r="242" spans="1:29" ht="13" x14ac:dyDescent="0.3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</row>
    <row r="243" spans="1:29" ht="13" x14ac:dyDescent="0.3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</row>
    <row r="244" spans="1:29" ht="13" x14ac:dyDescent="0.3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</row>
    <row r="245" spans="1:29" ht="13" x14ac:dyDescent="0.3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</row>
    <row r="246" spans="1:29" ht="13" x14ac:dyDescent="0.3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</row>
    <row r="247" spans="1:29" ht="13" x14ac:dyDescent="0.3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</row>
    <row r="248" spans="1:29" ht="13" x14ac:dyDescent="0.3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</row>
    <row r="249" spans="1:29" ht="13" x14ac:dyDescent="0.3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</row>
    <row r="250" spans="1:29" ht="13" x14ac:dyDescent="0.3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</row>
    <row r="251" spans="1:29" ht="13" x14ac:dyDescent="0.3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</row>
    <row r="252" spans="1:29" ht="13" x14ac:dyDescent="0.3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</row>
    <row r="253" spans="1:29" ht="13" x14ac:dyDescent="0.3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</row>
    <row r="254" spans="1:29" ht="13" x14ac:dyDescent="0.3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</row>
    <row r="255" spans="1:29" ht="13" x14ac:dyDescent="0.3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</row>
    <row r="256" spans="1:29" ht="13" x14ac:dyDescent="0.3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</row>
    <row r="257" spans="1:29" ht="13" x14ac:dyDescent="0.3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</row>
    <row r="258" spans="1:29" ht="13" x14ac:dyDescent="0.3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</row>
    <row r="259" spans="1:29" ht="13" x14ac:dyDescent="0.3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</row>
    <row r="260" spans="1:29" ht="13" x14ac:dyDescent="0.3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</row>
    <row r="261" spans="1:29" ht="13" x14ac:dyDescent="0.3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</row>
    <row r="262" spans="1:29" ht="13" x14ac:dyDescent="0.3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</row>
    <row r="263" spans="1:29" ht="13" x14ac:dyDescent="0.3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</row>
    <row r="264" spans="1:29" ht="13" x14ac:dyDescent="0.3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</row>
    <row r="265" spans="1:29" ht="13" x14ac:dyDescent="0.3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</row>
    <row r="266" spans="1:29" ht="13" x14ac:dyDescent="0.3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</row>
    <row r="267" spans="1:29" ht="13" x14ac:dyDescent="0.3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</row>
    <row r="268" spans="1:29" ht="13" x14ac:dyDescent="0.3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</row>
    <row r="269" spans="1:29" ht="13" x14ac:dyDescent="0.3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</row>
    <row r="270" spans="1:29" ht="13" x14ac:dyDescent="0.3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</row>
    <row r="271" spans="1:29" ht="13" x14ac:dyDescent="0.3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</row>
    <row r="272" spans="1:29" ht="13" x14ac:dyDescent="0.3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</row>
    <row r="273" spans="1:29" ht="13" x14ac:dyDescent="0.3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</row>
    <row r="274" spans="1:29" ht="13" x14ac:dyDescent="0.3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</row>
    <row r="275" spans="1:29" ht="13" x14ac:dyDescent="0.3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</row>
    <row r="276" spans="1:29" ht="13" x14ac:dyDescent="0.3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</row>
    <row r="277" spans="1:29" ht="13" x14ac:dyDescent="0.3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</row>
    <row r="278" spans="1:29" ht="13" x14ac:dyDescent="0.3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</row>
    <row r="279" spans="1:29" ht="13" x14ac:dyDescent="0.3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</row>
    <row r="280" spans="1:29" ht="13" x14ac:dyDescent="0.3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</row>
    <row r="281" spans="1:29" ht="13" x14ac:dyDescent="0.3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</row>
    <row r="282" spans="1:29" ht="13" x14ac:dyDescent="0.3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</row>
    <row r="283" spans="1:29" ht="13" x14ac:dyDescent="0.3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</row>
    <row r="284" spans="1:29" ht="13" x14ac:dyDescent="0.3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</row>
    <row r="285" spans="1:29" ht="13" x14ac:dyDescent="0.3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</row>
    <row r="286" spans="1:29" ht="13" x14ac:dyDescent="0.3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</row>
    <row r="287" spans="1:29" ht="13" x14ac:dyDescent="0.3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</row>
    <row r="288" spans="1:29" ht="13" x14ac:dyDescent="0.3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</row>
    <row r="289" spans="1:29" ht="13" x14ac:dyDescent="0.3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</row>
    <row r="290" spans="1:29" ht="13" x14ac:dyDescent="0.3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</row>
    <row r="291" spans="1:29" ht="13" x14ac:dyDescent="0.3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</row>
    <row r="292" spans="1:29" ht="13" x14ac:dyDescent="0.3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</row>
    <row r="293" spans="1:29" ht="13" x14ac:dyDescent="0.3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</row>
    <row r="294" spans="1:29" ht="13" x14ac:dyDescent="0.3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</row>
    <row r="295" spans="1:29" ht="13" x14ac:dyDescent="0.3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</row>
    <row r="296" spans="1:29" ht="13" x14ac:dyDescent="0.3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</row>
    <row r="297" spans="1:29" ht="13" x14ac:dyDescent="0.3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</row>
    <row r="298" spans="1:29" ht="13" x14ac:dyDescent="0.3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</row>
    <row r="299" spans="1:29" ht="13" x14ac:dyDescent="0.3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</row>
    <row r="300" spans="1:29" ht="13" x14ac:dyDescent="0.3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</row>
    <row r="301" spans="1:29" ht="13" x14ac:dyDescent="0.3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</row>
    <row r="302" spans="1:29" ht="13" x14ac:dyDescent="0.3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</row>
    <row r="303" spans="1:29" ht="13" x14ac:dyDescent="0.3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</row>
    <row r="304" spans="1:29" ht="13" x14ac:dyDescent="0.3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</row>
    <row r="305" spans="1:29" ht="13" x14ac:dyDescent="0.3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</row>
    <row r="306" spans="1:29" ht="13" x14ac:dyDescent="0.3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</row>
    <row r="307" spans="1:29" ht="13" x14ac:dyDescent="0.3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</row>
    <row r="308" spans="1:29" ht="13" x14ac:dyDescent="0.3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</row>
    <row r="309" spans="1:29" ht="13" x14ac:dyDescent="0.3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</row>
    <row r="310" spans="1:29" ht="13" x14ac:dyDescent="0.3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</row>
    <row r="311" spans="1:29" ht="13" x14ac:dyDescent="0.3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</row>
    <row r="312" spans="1:29" ht="13" x14ac:dyDescent="0.3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</row>
    <row r="313" spans="1:29" ht="13" x14ac:dyDescent="0.3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</row>
    <row r="314" spans="1:29" ht="13" x14ac:dyDescent="0.3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</row>
    <row r="315" spans="1:29" ht="13" x14ac:dyDescent="0.3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</row>
    <row r="316" spans="1:29" ht="13" x14ac:dyDescent="0.3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</row>
    <row r="317" spans="1:29" ht="13" x14ac:dyDescent="0.3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</row>
    <row r="318" spans="1:29" ht="13" x14ac:dyDescent="0.3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</row>
    <row r="319" spans="1:29" ht="13" x14ac:dyDescent="0.3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</row>
    <row r="320" spans="1:29" ht="13" x14ac:dyDescent="0.3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</row>
    <row r="321" spans="1:29" ht="13" x14ac:dyDescent="0.3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</row>
    <row r="322" spans="1:29" ht="13" x14ac:dyDescent="0.3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</row>
    <row r="323" spans="1:29" ht="13" x14ac:dyDescent="0.3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</row>
    <row r="324" spans="1:29" ht="13" x14ac:dyDescent="0.3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</row>
    <row r="325" spans="1:29" ht="13" x14ac:dyDescent="0.3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</row>
    <row r="326" spans="1:29" ht="13" x14ac:dyDescent="0.3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</row>
    <row r="327" spans="1:29" ht="13" x14ac:dyDescent="0.3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</row>
    <row r="328" spans="1:29" ht="13" x14ac:dyDescent="0.3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</row>
    <row r="329" spans="1:29" ht="13" x14ac:dyDescent="0.3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</row>
    <row r="330" spans="1:29" ht="13" x14ac:dyDescent="0.3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</row>
    <row r="331" spans="1:29" ht="13" x14ac:dyDescent="0.3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</row>
    <row r="332" spans="1:29" ht="13" x14ac:dyDescent="0.3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</row>
    <row r="333" spans="1:29" ht="13" x14ac:dyDescent="0.3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</row>
    <row r="334" spans="1:29" ht="13" x14ac:dyDescent="0.3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</row>
    <row r="335" spans="1:29" ht="13" x14ac:dyDescent="0.3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</row>
    <row r="336" spans="1:29" ht="13" x14ac:dyDescent="0.3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</row>
    <row r="337" spans="1:29" ht="13" x14ac:dyDescent="0.3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</row>
    <row r="338" spans="1:29" ht="13" x14ac:dyDescent="0.3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</row>
    <row r="339" spans="1:29" ht="13" x14ac:dyDescent="0.3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</row>
    <row r="340" spans="1:29" ht="13" x14ac:dyDescent="0.3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</row>
    <row r="341" spans="1:29" ht="13" x14ac:dyDescent="0.3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</row>
    <row r="342" spans="1:29" ht="13" x14ac:dyDescent="0.3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</row>
    <row r="343" spans="1:29" ht="13" x14ac:dyDescent="0.3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</row>
    <row r="344" spans="1:29" ht="13" x14ac:dyDescent="0.3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</row>
    <row r="345" spans="1:29" ht="13" x14ac:dyDescent="0.3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</row>
    <row r="346" spans="1:29" ht="13" x14ac:dyDescent="0.3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</row>
    <row r="347" spans="1:29" ht="13" x14ac:dyDescent="0.3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</row>
    <row r="348" spans="1:29" ht="13" x14ac:dyDescent="0.3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</row>
    <row r="349" spans="1:29" ht="13" x14ac:dyDescent="0.3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</row>
    <row r="350" spans="1:29" ht="13" x14ac:dyDescent="0.3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</row>
    <row r="351" spans="1:29" ht="13" x14ac:dyDescent="0.3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</row>
    <row r="352" spans="1:29" ht="13" x14ac:dyDescent="0.3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</row>
    <row r="353" spans="1:29" ht="13" x14ac:dyDescent="0.3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</row>
    <row r="354" spans="1:29" ht="13" x14ac:dyDescent="0.3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</row>
    <row r="355" spans="1:29" ht="13" x14ac:dyDescent="0.3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</row>
    <row r="356" spans="1:29" ht="13" x14ac:dyDescent="0.3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</row>
    <row r="357" spans="1:29" ht="13" x14ac:dyDescent="0.3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</row>
    <row r="358" spans="1:29" ht="13" x14ac:dyDescent="0.3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</row>
    <row r="359" spans="1:29" ht="13" x14ac:dyDescent="0.3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</row>
    <row r="360" spans="1:29" ht="13" x14ac:dyDescent="0.3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</row>
    <row r="361" spans="1:29" ht="13" x14ac:dyDescent="0.3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</row>
    <row r="362" spans="1:29" ht="13" x14ac:dyDescent="0.3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</row>
    <row r="363" spans="1:29" ht="13" x14ac:dyDescent="0.3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</row>
    <row r="364" spans="1:29" ht="13" x14ac:dyDescent="0.3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</row>
    <row r="365" spans="1:29" ht="13" x14ac:dyDescent="0.3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</row>
    <row r="366" spans="1:29" ht="13" x14ac:dyDescent="0.3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</row>
    <row r="367" spans="1:29" ht="13" x14ac:dyDescent="0.3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</row>
    <row r="368" spans="1:29" ht="13" x14ac:dyDescent="0.3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</row>
    <row r="369" spans="1:29" ht="13" x14ac:dyDescent="0.3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</row>
    <row r="370" spans="1:29" ht="13" x14ac:dyDescent="0.3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</row>
    <row r="371" spans="1:29" ht="13" x14ac:dyDescent="0.3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</row>
    <row r="372" spans="1:29" ht="13" x14ac:dyDescent="0.3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</row>
    <row r="373" spans="1:29" ht="13" x14ac:dyDescent="0.3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</row>
    <row r="374" spans="1:29" ht="13" x14ac:dyDescent="0.3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</row>
    <row r="375" spans="1:29" ht="13" x14ac:dyDescent="0.3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</row>
    <row r="376" spans="1:29" ht="13" x14ac:dyDescent="0.3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</row>
    <row r="377" spans="1:29" ht="13" x14ac:dyDescent="0.3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</row>
    <row r="378" spans="1:29" ht="13" x14ac:dyDescent="0.3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</row>
    <row r="379" spans="1:29" ht="13" x14ac:dyDescent="0.3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</row>
    <row r="380" spans="1:29" ht="13" x14ac:dyDescent="0.3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</row>
    <row r="381" spans="1:29" ht="13" x14ac:dyDescent="0.3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</row>
    <row r="382" spans="1:29" ht="13" x14ac:dyDescent="0.3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</row>
    <row r="383" spans="1:29" ht="13" x14ac:dyDescent="0.3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</row>
    <row r="384" spans="1:29" ht="13" x14ac:dyDescent="0.3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</row>
    <row r="385" spans="1:29" ht="13" x14ac:dyDescent="0.3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</row>
    <row r="386" spans="1:29" ht="13" x14ac:dyDescent="0.3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</row>
    <row r="387" spans="1:29" ht="13" x14ac:dyDescent="0.3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</row>
    <row r="388" spans="1:29" ht="13" x14ac:dyDescent="0.3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</row>
    <row r="389" spans="1:29" ht="13" x14ac:dyDescent="0.3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</row>
    <row r="390" spans="1:29" ht="13" x14ac:dyDescent="0.3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</row>
    <row r="391" spans="1:29" ht="13" x14ac:dyDescent="0.3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</row>
    <row r="392" spans="1:29" ht="13" x14ac:dyDescent="0.3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</row>
    <row r="393" spans="1:29" ht="13" x14ac:dyDescent="0.3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</row>
    <row r="394" spans="1:29" ht="13" x14ac:dyDescent="0.3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</row>
    <row r="395" spans="1:29" ht="13" x14ac:dyDescent="0.3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</row>
    <row r="396" spans="1:29" ht="13" x14ac:dyDescent="0.3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</row>
    <row r="397" spans="1:29" ht="13" x14ac:dyDescent="0.3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</row>
    <row r="398" spans="1:29" ht="13" x14ac:dyDescent="0.3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</row>
    <row r="399" spans="1:29" ht="13" x14ac:dyDescent="0.3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</row>
    <row r="400" spans="1:29" ht="13" x14ac:dyDescent="0.3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</row>
    <row r="401" spans="1:29" ht="13" x14ac:dyDescent="0.3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</row>
    <row r="402" spans="1:29" ht="13" x14ac:dyDescent="0.3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</row>
    <row r="403" spans="1:29" ht="13" x14ac:dyDescent="0.3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</row>
    <row r="404" spans="1:29" ht="13" x14ac:dyDescent="0.3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</row>
    <row r="405" spans="1:29" ht="13" x14ac:dyDescent="0.3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</row>
    <row r="406" spans="1:29" ht="13" x14ac:dyDescent="0.3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</row>
    <row r="407" spans="1:29" ht="13" x14ac:dyDescent="0.3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</row>
    <row r="408" spans="1:29" ht="13" x14ac:dyDescent="0.3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</row>
    <row r="409" spans="1:29" ht="13" x14ac:dyDescent="0.3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</row>
    <row r="410" spans="1:29" ht="13" x14ac:dyDescent="0.3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</row>
    <row r="411" spans="1:29" ht="13" x14ac:dyDescent="0.3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</row>
    <row r="412" spans="1:29" ht="13" x14ac:dyDescent="0.3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</row>
    <row r="413" spans="1:29" ht="13" x14ac:dyDescent="0.3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</row>
    <row r="414" spans="1:29" ht="13" x14ac:dyDescent="0.3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</row>
    <row r="415" spans="1:29" ht="13" x14ac:dyDescent="0.3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</row>
    <row r="416" spans="1:29" ht="13" x14ac:dyDescent="0.3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</row>
    <row r="417" spans="1:29" ht="13" x14ac:dyDescent="0.3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</row>
    <row r="418" spans="1:29" ht="13" x14ac:dyDescent="0.3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</row>
    <row r="419" spans="1:29" ht="13" x14ac:dyDescent="0.3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</row>
    <row r="420" spans="1:29" ht="13" x14ac:dyDescent="0.3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</row>
    <row r="421" spans="1:29" ht="13" x14ac:dyDescent="0.3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</row>
    <row r="422" spans="1:29" ht="13" x14ac:dyDescent="0.3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</row>
    <row r="423" spans="1:29" ht="13" x14ac:dyDescent="0.3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</row>
    <row r="424" spans="1:29" ht="13" x14ac:dyDescent="0.3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</row>
    <row r="425" spans="1:29" ht="13" x14ac:dyDescent="0.3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</row>
    <row r="426" spans="1:29" ht="13" x14ac:dyDescent="0.3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</row>
    <row r="427" spans="1:29" ht="13" x14ac:dyDescent="0.3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</row>
    <row r="428" spans="1:29" ht="13" x14ac:dyDescent="0.3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</row>
    <row r="429" spans="1:29" ht="13" x14ac:dyDescent="0.3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</row>
    <row r="430" spans="1:29" ht="13" x14ac:dyDescent="0.3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</row>
    <row r="431" spans="1:29" ht="13" x14ac:dyDescent="0.3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</row>
    <row r="432" spans="1:29" ht="13" x14ac:dyDescent="0.3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</row>
    <row r="433" spans="1:29" ht="13" x14ac:dyDescent="0.3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</row>
    <row r="434" spans="1:29" ht="13" x14ac:dyDescent="0.3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</row>
    <row r="435" spans="1:29" ht="13" x14ac:dyDescent="0.3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</row>
    <row r="436" spans="1:29" ht="13" x14ac:dyDescent="0.3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</row>
    <row r="437" spans="1:29" ht="13" x14ac:dyDescent="0.3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</row>
    <row r="438" spans="1:29" ht="13" x14ac:dyDescent="0.3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</row>
    <row r="439" spans="1:29" ht="13" x14ac:dyDescent="0.3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</row>
    <row r="440" spans="1:29" ht="13" x14ac:dyDescent="0.3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</row>
    <row r="441" spans="1:29" ht="13" x14ac:dyDescent="0.3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</row>
    <row r="442" spans="1:29" ht="13" x14ac:dyDescent="0.3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</row>
    <row r="443" spans="1:29" ht="13" x14ac:dyDescent="0.3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</row>
    <row r="444" spans="1:29" ht="13" x14ac:dyDescent="0.3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</row>
    <row r="445" spans="1:29" ht="13" x14ac:dyDescent="0.3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</row>
    <row r="446" spans="1:29" ht="13" x14ac:dyDescent="0.3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</row>
    <row r="447" spans="1:29" ht="13" x14ac:dyDescent="0.3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</row>
    <row r="448" spans="1:29" ht="13" x14ac:dyDescent="0.3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</row>
    <row r="449" spans="1:29" ht="13" x14ac:dyDescent="0.3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</row>
    <row r="450" spans="1:29" ht="13" x14ac:dyDescent="0.3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</row>
    <row r="451" spans="1:29" ht="13" x14ac:dyDescent="0.3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</row>
    <row r="452" spans="1:29" ht="13" x14ac:dyDescent="0.3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</row>
    <row r="453" spans="1:29" ht="13" x14ac:dyDescent="0.3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</row>
    <row r="454" spans="1:29" ht="13" x14ac:dyDescent="0.3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</row>
    <row r="455" spans="1:29" ht="13" x14ac:dyDescent="0.3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</row>
    <row r="456" spans="1:29" ht="13" x14ac:dyDescent="0.3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</row>
    <row r="457" spans="1:29" ht="13" x14ac:dyDescent="0.3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</row>
    <row r="458" spans="1:29" ht="13" x14ac:dyDescent="0.3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</row>
    <row r="459" spans="1:29" ht="13" x14ac:dyDescent="0.3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</row>
    <row r="460" spans="1:29" ht="13" x14ac:dyDescent="0.3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</row>
    <row r="461" spans="1:29" ht="13" x14ac:dyDescent="0.3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</row>
    <row r="462" spans="1:29" ht="13" x14ac:dyDescent="0.3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</row>
    <row r="463" spans="1:29" ht="13" x14ac:dyDescent="0.3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</row>
    <row r="464" spans="1:29" ht="13" x14ac:dyDescent="0.3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</row>
    <row r="465" spans="1:29" ht="13" x14ac:dyDescent="0.3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</row>
    <row r="466" spans="1:29" ht="13" x14ac:dyDescent="0.3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</row>
    <row r="467" spans="1:29" ht="13" x14ac:dyDescent="0.3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</row>
    <row r="468" spans="1:29" ht="13" x14ac:dyDescent="0.3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</row>
    <row r="469" spans="1:29" ht="13" x14ac:dyDescent="0.3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</row>
    <row r="470" spans="1:29" ht="13" x14ac:dyDescent="0.3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</row>
    <row r="471" spans="1:29" ht="13" x14ac:dyDescent="0.3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</row>
    <row r="472" spans="1:29" ht="13" x14ac:dyDescent="0.3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</row>
    <row r="473" spans="1:29" ht="13" x14ac:dyDescent="0.3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</row>
    <row r="474" spans="1:29" ht="13" x14ac:dyDescent="0.3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</row>
    <row r="475" spans="1:29" ht="13" x14ac:dyDescent="0.3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</row>
    <row r="476" spans="1:29" ht="13" x14ac:dyDescent="0.3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</row>
    <row r="477" spans="1:29" ht="13" x14ac:dyDescent="0.3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</row>
    <row r="478" spans="1:29" ht="13" x14ac:dyDescent="0.3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</row>
    <row r="479" spans="1:29" ht="13" x14ac:dyDescent="0.3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</row>
    <row r="480" spans="1:29" ht="13" x14ac:dyDescent="0.3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</row>
    <row r="481" spans="1:29" ht="13" x14ac:dyDescent="0.3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</row>
    <row r="482" spans="1:29" ht="13" x14ac:dyDescent="0.3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</row>
    <row r="483" spans="1:29" ht="13" x14ac:dyDescent="0.3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</row>
    <row r="484" spans="1:29" ht="13" x14ac:dyDescent="0.3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</row>
    <row r="485" spans="1:29" ht="13" x14ac:dyDescent="0.3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</row>
    <row r="486" spans="1:29" ht="13" x14ac:dyDescent="0.3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</row>
    <row r="487" spans="1:29" ht="13" x14ac:dyDescent="0.3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</row>
    <row r="488" spans="1:29" ht="13" x14ac:dyDescent="0.3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</row>
    <row r="489" spans="1:29" ht="13" x14ac:dyDescent="0.3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</row>
    <row r="490" spans="1:29" ht="13" x14ac:dyDescent="0.3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</row>
    <row r="491" spans="1:29" ht="13" x14ac:dyDescent="0.3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</row>
    <row r="492" spans="1:29" ht="13" x14ac:dyDescent="0.3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</row>
    <row r="493" spans="1:29" ht="13" x14ac:dyDescent="0.3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</row>
    <row r="494" spans="1:29" ht="13" x14ac:dyDescent="0.3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</row>
    <row r="495" spans="1:29" ht="13" x14ac:dyDescent="0.3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</row>
    <row r="496" spans="1:29" ht="13" x14ac:dyDescent="0.3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</row>
    <row r="497" spans="1:29" ht="13" x14ac:dyDescent="0.3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</row>
    <row r="498" spans="1:29" ht="13" x14ac:dyDescent="0.3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</row>
    <row r="499" spans="1:29" ht="13" x14ac:dyDescent="0.3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</row>
    <row r="500" spans="1:29" ht="13" x14ac:dyDescent="0.3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</row>
    <row r="501" spans="1:29" ht="13" x14ac:dyDescent="0.3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</row>
    <row r="502" spans="1:29" ht="13" x14ac:dyDescent="0.3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</row>
    <row r="503" spans="1:29" ht="13" x14ac:dyDescent="0.3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</row>
    <row r="504" spans="1:29" ht="13" x14ac:dyDescent="0.3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</row>
    <row r="505" spans="1:29" ht="13" x14ac:dyDescent="0.3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</row>
    <row r="506" spans="1:29" ht="13" x14ac:dyDescent="0.3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</row>
    <row r="507" spans="1:29" ht="13" x14ac:dyDescent="0.3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</row>
    <row r="508" spans="1:29" ht="13" x14ac:dyDescent="0.3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</row>
    <row r="509" spans="1:29" ht="13" x14ac:dyDescent="0.3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</row>
    <row r="510" spans="1:29" ht="13" x14ac:dyDescent="0.3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</row>
    <row r="511" spans="1:29" ht="13" x14ac:dyDescent="0.3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</row>
    <row r="512" spans="1:29" ht="13" x14ac:dyDescent="0.3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</row>
    <row r="513" spans="1:29" ht="13" x14ac:dyDescent="0.3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</row>
    <row r="514" spans="1:29" ht="13" x14ac:dyDescent="0.3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</row>
    <row r="515" spans="1:29" ht="13" x14ac:dyDescent="0.3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</row>
    <row r="516" spans="1:29" ht="13" x14ac:dyDescent="0.3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</row>
    <row r="517" spans="1:29" ht="13" x14ac:dyDescent="0.3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</row>
    <row r="518" spans="1:29" ht="13" x14ac:dyDescent="0.3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</row>
    <row r="519" spans="1:29" ht="13" x14ac:dyDescent="0.3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</row>
    <row r="520" spans="1:29" ht="13" x14ac:dyDescent="0.3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</row>
    <row r="521" spans="1:29" ht="13" x14ac:dyDescent="0.3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</row>
    <row r="522" spans="1:29" ht="13" x14ac:dyDescent="0.3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</row>
    <row r="523" spans="1:29" ht="13" x14ac:dyDescent="0.3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</row>
    <row r="524" spans="1:29" ht="13" x14ac:dyDescent="0.3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</row>
    <row r="525" spans="1:29" ht="13" x14ac:dyDescent="0.3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</row>
    <row r="526" spans="1:29" ht="13" x14ac:dyDescent="0.3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</row>
    <row r="527" spans="1:29" ht="13" x14ac:dyDescent="0.3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</row>
    <row r="528" spans="1:29" ht="13" x14ac:dyDescent="0.3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</row>
    <row r="529" spans="1:29" ht="13" x14ac:dyDescent="0.3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</row>
    <row r="530" spans="1:29" ht="13" x14ac:dyDescent="0.3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</row>
    <row r="531" spans="1:29" ht="13" x14ac:dyDescent="0.3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</row>
    <row r="532" spans="1:29" ht="13" x14ac:dyDescent="0.3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</row>
    <row r="533" spans="1:29" ht="13" x14ac:dyDescent="0.3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</row>
    <row r="534" spans="1:29" ht="13" x14ac:dyDescent="0.3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</row>
    <row r="535" spans="1:29" ht="13" x14ac:dyDescent="0.3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</row>
    <row r="536" spans="1:29" ht="13" x14ac:dyDescent="0.3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</row>
    <row r="537" spans="1:29" ht="13" x14ac:dyDescent="0.3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</row>
    <row r="538" spans="1:29" ht="13" x14ac:dyDescent="0.3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</row>
    <row r="539" spans="1:29" ht="13" x14ac:dyDescent="0.3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</row>
    <row r="540" spans="1:29" ht="13" x14ac:dyDescent="0.3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</row>
    <row r="541" spans="1:29" ht="13" x14ac:dyDescent="0.3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</row>
    <row r="542" spans="1:29" ht="13" x14ac:dyDescent="0.3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</row>
    <row r="543" spans="1:29" ht="13" x14ac:dyDescent="0.3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  <c r="AB543" s="11"/>
      <c r="AC543" s="11"/>
    </row>
    <row r="544" spans="1:29" ht="13" x14ac:dyDescent="0.3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  <c r="AB544" s="11"/>
      <c r="AC544" s="11"/>
    </row>
    <row r="545" spans="1:29" ht="13" x14ac:dyDescent="0.3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  <c r="AB545" s="11"/>
      <c r="AC545" s="11"/>
    </row>
    <row r="546" spans="1:29" ht="13" x14ac:dyDescent="0.3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  <c r="AB546" s="11"/>
      <c r="AC546" s="11"/>
    </row>
    <row r="547" spans="1:29" ht="13" x14ac:dyDescent="0.3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  <c r="AB547" s="11"/>
      <c r="AC547" s="11"/>
    </row>
    <row r="548" spans="1:29" ht="13" x14ac:dyDescent="0.3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  <c r="AB548" s="11"/>
      <c r="AC548" s="11"/>
    </row>
    <row r="549" spans="1:29" ht="13" x14ac:dyDescent="0.3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  <c r="AB549" s="11"/>
      <c r="AC549" s="11"/>
    </row>
    <row r="550" spans="1:29" ht="13" x14ac:dyDescent="0.3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  <c r="AB550" s="11"/>
      <c r="AC550" s="11"/>
    </row>
    <row r="551" spans="1:29" ht="13" x14ac:dyDescent="0.3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  <c r="AB551" s="11"/>
      <c r="AC551" s="11"/>
    </row>
    <row r="552" spans="1:29" ht="13" x14ac:dyDescent="0.3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  <c r="AB552" s="11"/>
      <c r="AC552" s="11"/>
    </row>
    <row r="553" spans="1:29" ht="13" x14ac:dyDescent="0.3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  <c r="AB553" s="11"/>
      <c r="AC553" s="11"/>
    </row>
    <row r="554" spans="1:29" ht="13" x14ac:dyDescent="0.3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  <c r="AB554" s="11"/>
      <c r="AC554" s="11"/>
    </row>
    <row r="555" spans="1:29" ht="13" x14ac:dyDescent="0.3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  <c r="AB555" s="11"/>
      <c r="AC555" s="11"/>
    </row>
    <row r="556" spans="1:29" ht="13" x14ac:dyDescent="0.3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  <c r="AB556" s="11"/>
      <c r="AC556" s="11"/>
    </row>
    <row r="557" spans="1:29" ht="13" x14ac:dyDescent="0.3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  <c r="AB557" s="11"/>
      <c r="AC557" s="11"/>
    </row>
    <row r="558" spans="1:29" ht="13" x14ac:dyDescent="0.3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  <c r="AB558" s="11"/>
      <c r="AC558" s="11"/>
    </row>
    <row r="559" spans="1:29" ht="13" x14ac:dyDescent="0.3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  <c r="AB559" s="11"/>
      <c r="AC559" s="11"/>
    </row>
    <row r="560" spans="1:29" ht="13" x14ac:dyDescent="0.3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  <c r="AB560" s="11"/>
      <c r="AC560" s="11"/>
    </row>
    <row r="561" spans="1:29" ht="13" x14ac:dyDescent="0.3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  <c r="AB561" s="11"/>
      <c r="AC561" s="11"/>
    </row>
    <row r="562" spans="1:29" ht="13" x14ac:dyDescent="0.3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  <c r="AB562" s="11"/>
      <c r="AC562" s="11"/>
    </row>
    <row r="563" spans="1:29" ht="13" x14ac:dyDescent="0.3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  <c r="AA563" s="11"/>
      <c r="AB563" s="11"/>
      <c r="AC563" s="11"/>
    </row>
    <row r="564" spans="1:29" ht="13" x14ac:dyDescent="0.3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  <c r="AB564" s="11"/>
      <c r="AC564" s="11"/>
    </row>
    <row r="565" spans="1:29" ht="13" x14ac:dyDescent="0.3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  <c r="AB565" s="11"/>
      <c r="AC565" s="11"/>
    </row>
    <row r="566" spans="1:29" ht="13" x14ac:dyDescent="0.3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  <c r="AB566" s="11"/>
      <c r="AC566" s="11"/>
    </row>
    <row r="567" spans="1:29" ht="13" x14ac:dyDescent="0.3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  <c r="AB567" s="11"/>
      <c r="AC567" s="11"/>
    </row>
    <row r="568" spans="1:29" ht="13" x14ac:dyDescent="0.3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  <c r="AB568" s="11"/>
      <c r="AC568" s="11"/>
    </row>
    <row r="569" spans="1:29" ht="13" x14ac:dyDescent="0.3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  <c r="AB569" s="11"/>
      <c r="AC569" s="11"/>
    </row>
    <row r="570" spans="1:29" ht="13" x14ac:dyDescent="0.3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  <c r="AB570" s="11"/>
      <c r="AC570" s="11"/>
    </row>
    <row r="571" spans="1:29" ht="13" x14ac:dyDescent="0.3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  <c r="AB571" s="11"/>
      <c r="AC571" s="11"/>
    </row>
    <row r="572" spans="1:29" ht="13" x14ac:dyDescent="0.3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  <c r="AB572" s="11"/>
      <c r="AC572" s="11"/>
    </row>
    <row r="573" spans="1:29" ht="13" x14ac:dyDescent="0.3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  <c r="AB573" s="11"/>
      <c r="AC573" s="11"/>
    </row>
    <row r="574" spans="1:29" ht="13" x14ac:dyDescent="0.3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  <c r="AB574" s="11"/>
      <c r="AC574" s="11"/>
    </row>
    <row r="575" spans="1:29" ht="13" x14ac:dyDescent="0.3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  <c r="AB575" s="11"/>
      <c r="AC575" s="11"/>
    </row>
    <row r="576" spans="1:29" ht="13" x14ac:dyDescent="0.3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  <c r="AB576" s="11"/>
      <c r="AC576" s="11"/>
    </row>
    <row r="577" spans="1:29" ht="13" x14ac:dyDescent="0.3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  <c r="AB577" s="11"/>
      <c r="AC577" s="11"/>
    </row>
    <row r="578" spans="1:29" ht="13" x14ac:dyDescent="0.3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  <c r="AA578" s="11"/>
      <c r="AB578" s="11"/>
      <c r="AC578" s="11"/>
    </row>
    <row r="579" spans="1:29" ht="13" x14ac:dyDescent="0.3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  <c r="AA579" s="11"/>
      <c r="AB579" s="11"/>
      <c r="AC579" s="11"/>
    </row>
    <row r="580" spans="1:29" ht="13" x14ac:dyDescent="0.3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  <c r="AB580" s="11"/>
      <c r="AC580" s="11"/>
    </row>
    <row r="581" spans="1:29" ht="13" x14ac:dyDescent="0.3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  <c r="AB581" s="11"/>
      <c r="AC581" s="11"/>
    </row>
    <row r="582" spans="1:29" ht="13" x14ac:dyDescent="0.3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  <c r="AB582" s="11"/>
      <c r="AC582" s="11"/>
    </row>
    <row r="583" spans="1:29" ht="13" x14ac:dyDescent="0.3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  <c r="AB583" s="11"/>
      <c r="AC583" s="11"/>
    </row>
    <row r="584" spans="1:29" ht="13" x14ac:dyDescent="0.3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  <c r="AB584" s="11"/>
      <c r="AC584" s="11"/>
    </row>
    <row r="585" spans="1:29" ht="13" x14ac:dyDescent="0.3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  <c r="AB585" s="11"/>
      <c r="AC585" s="11"/>
    </row>
    <row r="586" spans="1:29" ht="13" x14ac:dyDescent="0.3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  <c r="AB586" s="11"/>
      <c r="AC586" s="11"/>
    </row>
    <row r="587" spans="1:29" ht="13" x14ac:dyDescent="0.3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  <c r="AB587" s="11"/>
      <c r="AC587" s="11"/>
    </row>
    <row r="588" spans="1:29" ht="13" x14ac:dyDescent="0.3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  <c r="AA588" s="11"/>
      <c r="AB588" s="11"/>
      <c r="AC588" s="11"/>
    </row>
    <row r="589" spans="1:29" ht="13" x14ac:dyDescent="0.3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  <c r="AA589" s="11"/>
      <c r="AB589" s="11"/>
      <c r="AC589" s="11"/>
    </row>
    <row r="590" spans="1:29" ht="13" x14ac:dyDescent="0.3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  <c r="AB590" s="11"/>
      <c r="AC590" s="11"/>
    </row>
    <row r="591" spans="1:29" ht="13" x14ac:dyDescent="0.3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  <c r="AB591" s="11"/>
      <c r="AC591" s="11"/>
    </row>
    <row r="592" spans="1:29" ht="13" x14ac:dyDescent="0.3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  <c r="AB592" s="11"/>
      <c r="AC592" s="11"/>
    </row>
    <row r="593" spans="1:29" ht="13" x14ac:dyDescent="0.3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  <c r="AA593" s="11"/>
      <c r="AB593" s="11"/>
      <c r="AC593" s="11"/>
    </row>
    <row r="594" spans="1:29" ht="13" x14ac:dyDescent="0.3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  <c r="AA594" s="11"/>
      <c r="AB594" s="11"/>
      <c r="AC594" s="11"/>
    </row>
    <row r="595" spans="1:29" ht="13" x14ac:dyDescent="0.3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  <c r="AA595" s="11"/>
      <c r="AB595" s="11"/>
      <c r="AC595" s="11"/>
    </row>
    <row r="596" spans="1:29" ht="13" x14ac:dyDescent="0.3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  <c r="AA596" s="11"/>
      <c r="AB596" s="11"/>
      <c r="AC596" s="11"/>
    </row>
    <row r="597" spans="1:29" ht="13" x14ac:dyDescent="0.3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  <c r="AA597" s="11"/>
      <c r="AB597" s="11"/>
      <c r="AC597" s="11"/>
    </row>
    <row r="598" spans="1:29" ht="13" x14ac:dyDescent="0.3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  <c r="AA598" s="11"/>
      <c r="AB598" s="11"/>
      <c r="AC598" s="11"/>
    </row>
    <row r="599" spans="1:29" ht="13" x14ac:dyDescent="0.3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  <c r="AA599" s="11"/>
      <c r="AB599" s="11"/>
      <c r="AC599" s="11"/>
    </row>
    <row r="600" spans="1:29" ht="13" x14ac:dyDescent="0.3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  <c r="AA600" s="11"/>
      <c r="AB600" s="11"/>
      <c r="AC600" s="11"/>
    </row>
    <row r="601" spans="1:29" ht="13" x14ac:dyDescent="0.3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  <c r="AA601" s="11"/>
      <c r="AB601" s="11"/>
      <c r="AC601" s="11"/>
    </row>
    <row r="602" spans="1:29" ht="13" x14ac:dyDescent="0.3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  <c r="AA602" s="11"/>
      <c r="AB602" s="11"/>
      <c r="AC602" s="11"/>
    </row>
    <row r="603" spans="1:29" ht="13" x14ac:dyDescent="0.3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  <c r="AA603" s="11"/>
      <c r="AB603" s="11"/>
      <c r="AC603" s="11"/>
    </row>
    <row r="604" spans="1:29" ht="13" x14ac:dyDescent="0.3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  <c r="AA604" s="11"/>
      <c r="AB604" s="11"/>
      <c r="AC604" s="11"/>
    </row>
    <row r="605" spans="1:29" ht="13" x14ac:dyDescent="0.3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  <c r="AA605" s="11"/>
      <c r="AB605" s="11"/>
      <c r="AC605" s="11"/>
    </row>
    <row r="606" spans="1:29" ht="13" x14ac:dyDescent="0.3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  <c r="AA606" s="11"/>
      <c r="AB606" s="11"/>
      <c r="AC606" s="11"/>
    </row>
    <row r="607" spans="1:29" ht="13" x14ac:dyDescent="0.3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  <c r="AA607" s="11"/>
      <c r="AB607" s="11"/>
      <c r="AC607" s="11"/>
    </row>
    <row r="608" spans="1:29" ht="13" x14ac:dyDescent="0.3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  <c r="AA608" s="11"/>
      <c r="AB608" s="11"/>
      <c r="AC608" s="11"/>
    </row>
    <row r="609" spans="1:29" ht="13" x14ac:dyDescent="0.3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  <c r="AA609" s="11"/>
      <c r="AB609" s="11"/>
      <c r="AC609" s="11"/>
    </row>
    <row r="610" spans="1:29" ht="13" x14ac:dyDescent="0.3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  <c r="AA610" s="11"/>
      <c r="AB610" s="11"/>
      <c r="AC610" s="11"/>
    </row>
    <row r="611" spans="1:29" ht="13" x14ac:dyDescent="0.3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  <c r="AA611" s="11"/>
      <c r="AB611" s="11"/>
      <c r="AC611" s="11"/>
    </row>
    <row r="612" spans="1:29" ht="13" x14ac:dyDescent="0.3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  <c r="AA612" s="11"/>
      <c r="AB612" s="11"/>
      <c r="AC612" s="11"/>
    </row>
    <row r="613" spans="1:29" ht="13" x14ac:dyDescent="0.3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  <c r="AA613" s="11"/>
      <c r="AB613" s="11"/>
      <c r="AC613" s="11"/>
    </row>
    <row r="614" spans="1:29" ht="13" x14ac:dyDescent="0.3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  <c r="AA614" s="11"/>
      <c r="AB614" s="11"/>
      <c r="AC614" s="11"/>
    </row>
    <row r="615" spans="1:29" ht="13" x14ac:dyDescent="0.3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  <c r="AA615" s="11"/>
      <c r="AB615" s="11"/>
      <c r="AC615" s="11"/>
    </row>
    <row r="616" spans="1:29" ht="13" x14ac:dyDescent="0.3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  <c r="AA616" s="11"/>
      <c r="AB616" s="11"/>
      <c r="AC616" s="11"/>
    </row>
    <row r="617" spans="1:29" ht="13" x14ac:dyDescent="0.3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  <c r="AA617" s="11"/>
      <c r="AB617" s="11"/>
      <c r="AC617" s="11"/>
    </row>
    <row r="618" spans="1:29" ht="13" x14ac:dyDescent="0.3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  <c r="AA618" s="11"/>
      <c r="AB618" s="11"/>
      <c r="AC618" s="11"/>
    </row>
    <row r="619" spans="1:29" ht="13" x14ac:dyDescent="0.3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  <c r="AA619" s="11"/>
      <c r="AB619" s="11"/>
      <c r="AC619" s="11"/>
    </row>
    <row r="620" spans="1:29" ht="13" x14ac:dyDescent="0.3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  <c r="AA620" s="11"/>
      <c r="AB620" s="11"/>
      <c r="AC620" s="11"/>
    </row>
    <row r="621" spans="1:29" ht="13" x14ac:dyDescent="0.3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  <c r="AA621" s="11"/>
      <c r="AB621" s="11"/>
      <c r="AC621" s="11"/>
    </row>
    <row r="622" spans="1:29" ht="13" x14ac:dyDescent="0.3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  <c r="AA622" s="11"/>
      <c r="AB622" s="11"/>
      <c r="AC622" s="11"/>
    </row>
    <row r="623" spans="1:29" ht="13" x14ac:dyDescent="0.3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  <c r="AA623" s="11"/>
      <c r="AB623" s="11"/>
      <c r="AC623" s="11"/>
    </row>
    <row r="624" spans="1:29" ht="13" x14ac:dyDescent="0.3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  <c r="AA624" s="11"/>
      <c r="AB624" s="11"/>
      <c r="AC624" s="11"/>
    </row>
    <row r="625" spans="1:29" ht="13" x14ac:dyDescent="0.3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  <c r="AA625" s="11"/>
      <c r="AB625" s="11"/>
      <c r="AC625" s="11"/>
    </row>
    <row r="626" spans="1:29" ht="13" x14ac:dyDescent="0.3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  <c r="AA626" s="11"/>
      <c r="AB626" s="11"/>
      <c r="AC626" s="11"/>
    </row>
    <row r="627" spans="1:29" ht="13" x14ac:dyDescent="0.3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  <c r="AA627" s="11"/>
      <c r="AB627" s="11"/>
      <c r="AC627" s="11"/>
    </row>
    <row r="628" spans="1:29" ht="13" x14ac:dyDescent="0.3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  <c r="AA628" s="11"/>
      <c r="AB628" s="11"/>
      <c r="AC628" s="11"/>
    </row>
    <row r="629" spans="1:29" ht="13" x14ac:dyDescent="0.3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  <c r="AA629" s="11"/>
      <c r="AB629" s="11"/>
      <c r="AC629" s="11"/>
    </row>
    <row r="630" spans="1:29" ht="13" x14ac:dyDescent="0.3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  <c r="AA630" s="11"/>
      <c r="AB630" s="11"/>
      <c r="AC630" s="11"/>
    </row>
    <row r="631" spans="1:29" ht="13" x14ac:dyDescent="0.3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  <c r="AA631" s="11"/>
      <c r="AB631" s="11"/>
      <c r="AC631" s="11"/>
    </row>
    <row r="632" spans="1:29" ht="13" x14ac:dyDescent="0.3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  <c r="AA632" s="11"/>
      <c r="AB632" s="11"/>
      <c r="AC632" s="11"/>
    </row>
    <row r="633" spans="1:29" ht="13" x14ac:dyDescent="0.3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  <c r="AA633" s="11"/>
      <c r="AB633" s="11"/>
      <c r="AC633" s="11"/>
    </row>
    <row r="634" spans="1:29" ht="13" x14ac:dyDescent="0.3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  <c r="AA634" s="11"/>
      <c r="AB634" s="11"/>
      <c r="AC634" s="11"/>
    </row>
    <row r="635" spans="1:29" ht="13" x14ac:dyDescent="0.3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  <c r="AA635" s="11"/>
      <c r="AB635" s="11"/>
      <c r="AC635" s="11"/>
    </row>
    <row r="636" spans="1:29" ht="13" x14ac:dyDescent="0.3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  <c r="AA636" s="11"/>
      <c r="AB636" s="11"/>
      <c r="AC636" s="11"/>
    </row>
    <row r="637" spans="1:29" ht="13" x14ac:dyDescent="0.3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  <c r="AA637" s="11"/>
      <c r="AB637" s="11"/>
      <c r="AC637" s="11"/>
    </row>
    <row r="638" spans="1:29" ht="13" x14ac:dyDescent="0.3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  <c r="AA638" s="11"/>
      <c r="AB638" s="11"/>
      <c r="AC638" s="11"/>
    </row>
    <row r="639" spans="1:29" ht="13" x14ac:dyDescent="0.3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  <c r="AA639" s="11"/>
      <c r="AB639" s="11"/>
      <c r="AC639" s="11"/>
    </row>
    <row r="640" spans="1:29" ht="13" x14ac:dyDescent="0.3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  <c r="AA640" s="11"/>
      <c r="AB640" s="11"/>
      <c r="AC640" s="11"/>
    </row>
    <row r="641" spans="1:29" ht="13" x14ac:dyDescent="0.3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  <c r="AA641" s="11"/>
      <c r="AB641" s="11"/>
      <c r="AC641" s="11"/>
    </row>
    <row r="642" spans="1:29" ht="13" x14ac:dyDescent="0.3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  <c r="AA642" s="11"/>
      <c r="AB642" s="11"/>
      <c r="AC642" s="11"/>
    </row>
    <row r="643" spans="1:29" ht="13" x14ac:dyDescent="0.3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  <c r="AA643" s="11"/>
      <c r="AB643" s="11"/>
      <c r="AC643" s="11"/>
    </row>
    <row r="644" spans="1:29" ht="13" x14ac:dyDescent="0.3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  <c r="AA644" s="11"/>
      <c r="AB644" s="11"/>
      <c r="AC644" s="11"/>
    </row>
    <row r="645" spans="1:29" ht="13" x14ac:dyDescent="0.3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  <c r="AA645" s="11"/>
      <c r="AB645" s="11"/>
      <c r="AC645" s="11"/>
    </row>
    <row r="646" spans="1:29" ht="13" x14ac:dyDescent="0.3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  <c r="AA646" s="11"/>
      <c r="AB646" s="11"/>
      <c r="AC646" s="11"/>
    </row>
    <row r="647" spans="1:29" ht="13" x14ac:dyDescent="0.3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  <c r="AA647" s="11"/>
      <c r="AB647" s="11"/>
      <c r="AC647" s="11"/>
    </row>
    <row r="648" spans="1:29" ht="13" x14ac:dyDescent="0.3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  <c r="AA648" s="11"/>
      <c r="AB648" s="11"/>
      <c r="AC648" s="11"/>
    </row>
    <row r="649" spans="1:29" ht="13" x14ac:dyDescent="0.3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  <c r="AA649" s="11"/>
      <c r="AB649" s="11"/>
      <c r="AC649" s="11"/>
    </row>
    <row r="650" spans="1:29" ht="13" x14ac:dyDescent="0.3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  <c r="AA650" s="11"/>
      <c r="AB650" s="11"/>
      <c r="AC650" s="11"/>
    </row>
    <row r="651" spans="1:29" ht="13" x14ac:dyDescent="0.3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  <c r="AA651" s="11"/>
      <c r="AB651" s="11"/>
      <c r="AC651" s="11"/>
    </row>
    <row r="652" spans="1:29" ht="13" x14ac:dyDescent="0.3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  <c r="AA652" s="11"/>
      <c r="AB652" s="11"/>
      <c r="AC652" s="11"/>
    </row>
    <row r="653" spans="1:29" ht="13" x14ac:dyDescent="0.3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  <c r="AA653" s="11"/>
      <c r="AB653" s="11"/>
      <c r="AC653" s="11"/>
    </row>
    <row r="654" spans="1:29" ht="13" x14ac:dyDescent="0.3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  <c r="AA654" s="11"/>
      <c r="AB654" s="11"/>
      <c r="AC654" s="11"/>
    </row>
    <row r="655" spans="1:29" ht="13" x14ac:dyDescent="0.3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  <c r="AA655" s="11"/>
      <c r="AB655" s="11"/>
      <c r="AC655" s="11"/>
    </row>
    <row r="656" spans="1:29" ht="13" x14ac:dyDescent="0.3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  <c r="AA656" s="11"/>
      <c r="AB656" s="11"/>
      <c r="AC656" s="11"/>
    </row>
    <row r="657" spans="1:29" ht="13" x14ac:dyDescent="0.3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  <c r="AA657" s="11"/>
      <c r="AB657" s="11"/>
      <c r="AC657" s="11"/>
    </row>
    <row r="658" spans="1:29" ht="13" x14ac:dyDescent="0.3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  <c r="AA658" s="11"/>
      <c r="AB658" s="11"/>
      <c r="AC658" s="11"/>
    </row>
    <row r="659" spans="1:29" ht="13" x14ac:dyDescent="0.3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  <c r="AA659" s="11"/>
      <c r="AB659" s="11"/>
      <c r="AC659" s="11"/>
    </row>
    <row r="660" spans="1:29" ht="13" x14ac:dyDescent="0.3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  <c r="AA660" s="11"/>
      <c r="AB660" s="11"/>
      <c r="AC660" s="11"/>
    </row>
    <row r="661" spans="1:29" ht="13" x14ac:dyDescent="0.3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  <c r="AA661" s="11"/>
      <c r="AB661" s="11"/>
      <c r="AC661" s="11"/>
    </row>
    <row r="662" spans="1:29" ht="13" x14ac:dyDescent="0.3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  <c r="AA662" s="11"/>
      <c r="AB662" s="11"/>
      <c r="AC662" s="11"/>
    </row>
    <row r="663" spans="1:29" ht="13" x14ac:dyDescent="0.3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  <c r="AA663" s="11"/>
      <c r="AB663" s="11"/>
      <c r="AC663" s="11"/>
    </row>
    <row r="664" spans="1:29" ht="13" x14ac:dyDescent="0.3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  <c r="AA664" s="11"/>
      <c r="AB664" s="11"/>
      <c r="AC664" s="11"/>
    </row>
    <row r="665" spans="1:29" ht="13" x14ac:dyDescent="0.3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  <c r="AA665" s="11"/>
      <c r="AB665" s="11"/>
      <c r="AC665" s="11"/>
    </row>
    <row r="666" spans="1:29" ht="13" x14ac:dyDescent="0.3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  <c r="AA666" s="11"/>
      <c r="AB666" s="11"/>
      <c r="AC666" s="11"/>
    </row>
    <row r="667" spans="1:29" ht="13" x14ac:dyDescent="0.3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  <c r="AA667" s="11"/>
      <c r="AB667" s="11"/>
      <c r="AC667" s="11"/>
    </row>
    <row r="668" spans="1:29" ht="13" x14ac:dyDescent="0.3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  <c r="AA668" s="11"/>
      <c r="AB668" s="11"/>
      <c r="AC668" s="11"/>
    </row>
    <row r="669" spans="1:29" ht="13" x14ac:dyDescent="0.3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  <c r="AA669" s="11"/>
      <c r="AB669" s="11"/>
      <c r="AC669" s="11"/>
    </row>
    <row r="670" spans="1:29" ht="13" x14ac:dyDescent="0.3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  <c r="AA670" s="11"/>
      <c r="AB670" s="11"/>
      <c r="AC670" s="11"/>
    </row>
    <row r="671" spans="1:29" ht="13" x14ac:dyDescent="0.3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  <c r="AA671" s="11"/>
      <c r="AB671" s="11"/>
      <c r="AC671" s="11"/>
    </row>
    <row r="672" spans="1:29" ht="13" x14ac:dyDescent="0.3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  <c r="AA672" s="11"/>
      <c r="AB672" s="11"/>
      <c r="AC672" s="11"/>
    </row>
    <row r="673" spans="1:29" ht="13" x14ac:dyDescent="0.3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  <c r="AA673" s="11"/>
      <c r="AB673" s="11"/>
      <c r="AC673" s="11"/>
    </row>
    <row r="674" spans="1:29" ht="13" x14ac:dyDescent="0.3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  <c r="AA674" s="11"/>
      <c r="AB674" s="11"/>
      <c r="AC674" s="11"/>
    </row>
    <row r="675" spans="1:29" ht="13" x14ac:dyDescent="0.3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  <c r="AA675" s="11"/>
      <c r="AB675" s="11"/>
      <c r="AC675" s="11"/>
    </row>
    <row r="676" spans="1:29" ht="13" x14ac:dyDescent="0.3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  <c r="AA676" s="11"/>
      <c r="AB676" s="11"/>
      <c r="AC676" s="11"/>
    </row>
    <row r="677" spans="1:29" ht="13" x14ac:dyDescent="0.3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  <c r="AA677" s="11"/>
      <c r="AB677" s="11"/>
      <c r="AC677" s="11"/>
    </row>
    <row r="678" spans="1:29" ht="13" x14ac:dyDescent="0.3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  <c r="AA678" s="11"/>
      <c r="AB678" s="11"/>
      <c r="AC678" s="11"/>
    </row>
    <row r="679" spans="1:29" ht="13" x14ac:dyDescent="0.3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  <c r="AA679" s="11"/>
      <c r="AB679" s="11"/>
      <c r="AC679" s="11"/>
    </row>
    <row r="680" spans="1:29" ht="13" x14ac:dyDescent="0.3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  <c r="AA680" s="11"/>
      <c r="AB680" s="11"/>
      <c r="AC680" s="11"/>
    </row>
    <row r="681" spans="1:29" ht="13" x14ac:dyDescent="0.3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  <c r="AA681" s="11"/>
      <c r="AB681" s="11"/>
      <c r="AC681" s="11"/>
    </row>
    <row r="682" spans="1:29" ht="13" x14ac:dyDescent="0.3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  <c r="AA682" s="11"/>
      <c r="AB682" s="11"/>
      <c r="AC682" s="11"/>
    </row>
    <row r="683" spans="1:29" ht="13" x14ac:dyDescent="0.3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  <c r="AA683" s="11"/>
      <c r="AB683" s="11"/>
      <c r="AC683" s="11"/>
    </row>
    <row r="684" spans="1:29" ht="13" x14ac:dyDescent="0.3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  <c r="AA684" s="11"/>
      <c r="AB684" s="11"/>
      <c r="AC684" s="11"/>
    </row>
    <row r="685" spans="1:29" ht="13" x14ac:dyDescent="0.3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  <c r="AA685" s="11"/>
      <c r="AB685" s="11"/>
      <c r="AC685" s="11"/>
    </row>
    <row r="686" spans="1:29" ht="13" x14ac:dyDescent="0.3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  <c r="AA686" s="11"/>
      <c r="AB686" s="11"/>
      <c r="AC686" s="11"/>
    </row>
    <row r="687" spans="1:29" ht="13" x14ac:dyDescent="0.3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  <c r="AA687" s="11"/>
      <c r="AB687" s="11"/>
      <c r="AC687" s="11"/>
    </row>
    <row r="688" spans="1:29" ht="13" x14ac:dyDescent="0.3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  <c r="AA688" s="11"/>
      <c r="AB688" s="11"/>
      <c r="AC688" s="11"/>
    </row>
    <row r="689" spans="1:29" ht="13" x14ac:dyDescent="0.3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  <c r="AA689" s="11"/>
      <c r="AB689" s="11"/>
      <c r="AC689" s="11"/>
    </row>
    <row r="690" spans="1:29" ht="13" x14ac:dyDescent="0.3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  <c r="AA690" s="11"/>
      <c r="AB690" s="11"/>
      <c r="AC690" s="11"/>
    </row>
    <row r="691" spans="1:29" ht="13" x14ac:dyDescent="0.3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  <c r="AA691" s="11"/>
      <c r="AB691" s="11"/>
      <c r="AC691" s="11"/>
    </row>
    <row r="692" spans="1:29" ht="13" x14ac:dyDescent="0.3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  <c r="AA692" s="11"/>
      <c r="AB692" s="11"/>
      <c r="AC692" s="11"/>
    </row>
    <row r="693" spans="1:29" ht="13" x14ac:dyDescent="0.3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  <c r="AA693" s="11"/>
      <c r="AB693" s="11"/>
      <c r="AC693" s="11"/>
    </row>
    <row r="694" spans="1:29" ht="13" x14ac:dyDescent="0.3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  <c r="AA694" s="11"/>
      <c r="AB694" s="11"/>
      <c r="AC694" s="11"/>
    </row>
    <row r="695" spans="1:29" ht="13" x14ac:dyDescent="0.3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  <c r="AA695" s="11"/>
      <c r="AB695" s="11"/>
      <c r="AC695" s="11"/>
    </row>
    <row r="696" spans="1:29" ht="13" x14ac:dyDescent="0.3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  <c r="AA696" s="11"/>
      <c r="AB696" s="11"/>
      <c r="AC696" s="11"/>
    </row>
    <row r="697" spans="1:29" ht="13" x14ac:dyDescent="0.3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  <c r="AA697" s="11"/>
      <c r="AB697" s="11"/>
      <c r="AC697" s="11"/>
    </row>
    <row r="698" spans="1:29" ht="13" x14ac:dyDescent="0.3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  <c r="AA698" s="11"/>
      <c r="AB698" s="11"/>
      <c r="AC698" s="11"/>
    </row>
    <row r="699" spans="1:29" ht="13" x14ac:dyDescent="0.3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  <c r="AA699" s="11"/>
      <c r="AB699" s="11"/>
      <c r="AC699" s="11"/>
    </row>
    <row r="700" spans="1:29" ht="13" x14ac:dyDescent="0.3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  <c r="AA700" s="11"/>
      <c r="AB700" s="11"/>
      <c r="AC700" s="11"/>
    </row>
    <row r="701" spans="1:29" ht="13" x14ac:dyDescent="0.3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  <c r="AA701" s="11"/>
      <c r="AB701" s="11"/>
      <c r="AC701" s="11"/>
    </row>
    <row r="702" spans="1:29" ht="13" x14ac:dyDescent="0.3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  <c r="AA702" s="11"/>
      <c r="AB702" s="11"/>
      <c r="AC702" s="11"/>
    </row>
    <row r="703" spans="1:29" ht="13" x14ac:dyDescent="0.3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  <c r="AA703" s="11"/>
      <c r="AB703" s="11"/>
      <c r="AC703" s="11"/>
    </row>
    <row r="704" spans="1:29" ht="13" x14ac:dyDescent="0.3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  <c r="AA704" s="11"/>
      <c r="AB704" s="11"/>
      <c r="AC704" s="11"/>
    </row>
    <row r="705" spans="1:29" ht="13" x14ac:dyDescent="0.3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  <c r="AA705" s="11"/>
      <c r="AB705" s="11"/>
      <c r="AC705" s="11"/>
    </row>
    <row r="706" spans="1:29" ht="13" x14ac:dyDescent="0.3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  <c r="AA706" s="11"/>
      <c r="AB706" s="11"/>
      <c r="AC706" s="11"/>
    </row>
    <row r="707" spans="1:29" ht="13" x14ac:dyDescent="0.3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  <c r="AA707" s="11"/>
      <c r="AB707" s="11"/>
      <c r="AC707" s="11"/>
    </row>
    <row r="708" spans="1:29" ht="13" x14ac:dyDescent="0.3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  <c r="AA708" s="11"/>
      <c r="AB708" s="11"/>
      <c r="AC708" s="11"/>
    </row>
    <row r="709" spans="1:29" ht="13" x14ac:dyDescent="0.3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  <c r="AA709" s="11"/>
      <c r="AB709" s="11"/>
      <c r="AC709" s="11"/>
    </row>
    <row r="710" spans="1:29" ht="13" x14ac:dyDescent="0.3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  <c r="AA710" s="11"/>
      <c r="AB710" s="11"/>
      <c r="AC710" s="11"/>
    </row>
    <row r="711" spans="1:29" ht="13" x14ac:dyDescent="0.3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  <c r="AA711" s="11"/>
      <c r="AB711" s="11"/>
      <c r="AC711" s="11"/>
    </row>
    <row r="712" spans="1:29" ht="13" x14ac:dyDescent="0.3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  <c r="AA712" s="11"/>
      <c r="AB712" s="11"/>
      <c r="AC712" s="11"/>
    </row>
    <row r="713" spans="1:29" ht="13" x14ac:dyDescent="0.3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  <c r="AA713" s="11"/>
      <c r="AB713" s="11"/>
      <c r="AC713" s="11"/>
    </row>
    <row r="714" spans="1:29" ht="13" x14ac:dyDescent="0.3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  <c r="AA714" s="11"/>
      <c r="AB714" s="11"/>
      <c r="AC714" s="11"/>
    </row>
    <row r="715" spans="1:29" ht="13" x14ac:dyDescent="0.3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  <c r="AA715" s="11"/>
      <c r="AB715" s="11"/>
      <c r="AC715" s="11"/>
    </row>
    <row r="716" spans="1:29" ht="13" x14ac:dyDescent="0.3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  <c r="AA716" s="11"/>
      <c r="AB716" s="11"/>
      <c r="AC716" s="11"/>
    </row>
    <row r="717" spans="1:29" ht="13" x14ac:dyDescent="0.3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  <c r="AA717" s="11"/>
      <c r="AB717" s="11"/>
      <c r="AC717" s="11"/>
    </row>
    <row r="718" spans="1:29" ht="13" x14ac:dyDescent="0.3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  <c r="AA718" s="11"/>
      <c r="AB718" s="11"/>
      <c r="AC718" s="11"/>
    </row>
    <row r="719" spans="1:29" ht="13" x14ac:dyDescent="0.3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  <c r="AA719" s="11"/>
      <c r="AB719" s="11"/>
      <c r="AC719" s="11"/>
    </row>
    <row r="720" spans="1:29" ht="13" x14ac:dyDescent="0.3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  <c r="AA720" s="11"/>
      <c r="AB720" s="11"/>
      <c r="AC720" s="11"/>
    </row>
    <row r="721" spans="1:29" ht="13" x14ac:dyDescent="0.3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  <c r="AA721" s="11"/>
      <c r="AB721" s="11"/>
      <c r="AC721" s="11"/>
    </row>
    <row r="722" spans="1:29" ht="13" x14ac:dyDescent="0.3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  <c r="AA722" s="11"/>
      <c r="AB722" s="11"/>
      <c r="AC722" s="11"/>
    </row>
    <row r="723" spans="1:29" ht="13" x14ac:dyDescent="0.3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  <c r="AA723" s="11"/>
      <c r="AB723" s="11"/>
      <c r="AC723" s="11"/>
    </row>
    <row r="724" spans="1:29" ht="13" x14ac:dyDescent="0.3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  <c r="AA724" s="11"/>
      <c r="AB724" s="11"/>
      <c r="AC724" s="11"/>
    </row>
    <row r="725" spans="1:29" ht="13" x14ac:dyDescent="0.3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  <c r="AA725" s="11"/>
      <c r="AB725" s="11"/>
      <c r="AC725" s="11"/>
    </row>
    <row r="726" spans="1:29" ht="13" x14ac:dyDescent="0.3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  <c r="AA726" s="11"/>
      <c r="AB726" s="11"/>
      <c r="AC726" s="11"/>
    </row>
    <row r="727" spans="1:29" ht="13" x14ac:dyDescent="0.3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  <c r="AA727" s="11"/>
      <c r="AB727" s="11"/>
      <c r="AC727" s="11"/>
    </row>
    <row r="728" spans="1:29" ht="13" x14ac:dyDescent="0.3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  <c r="AA728" s="11"/>
      <c r="AB728" s="11"/>
      <c r="AC728" s="11"/>
    </row>
    <row r="729" spans="1:29" ht="13" x14ac:dyDescent="0.3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  <c r="AA729" s="11"/>
      <c r="AB729" s="11"/>
      <c r="AC729" s="11"/>
    </row>
    <row r="730" spans="1:29" ht="13" x14ac:dyDescent="0.3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  <c r="AA730" s="11"/>
      <c r="AB730" s="11"/>
      <c r="AC730" s="11"/>
    </row>
    <row r="731" spans="1:29" ht="13" x14ac:dyDescent="0.3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  <c r="AA731" s="11"/>
      <c r="AB731" s="11"/>
      <c r="AC731" s="11"/>
    </row>
    <row r="732" spans="1:29" ht="13" x14ac:dyDescent="0.3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  <c r="AA732" s="11"/>
      <c r="AB732" s="11"/>
      <c r="AC732" s="11"/>
    </row>
    <row r="733" spans="1:29" ht="13" x14ac:dyDescent="0.3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  <c r="AA733" s="11"/>
      <c r="AB733" s="11"/>
      <c r="AC733" s="11"/>
    </row>
    <row r="734" spans="1:29" ht="13" x14ac:dyDescent="0.3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  <c r="AA734" s="11"/>
      <c r="AB734" s="11"/>
      <c r="AC734" s="11"/>
    </row>
    <row r="735" spans="1:29" ht="13" x14ac:dyDescent="0.3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  <c r="AA735" s="11"/>
      <c r="AB735" s="11"/>
      <c r="AC735" s="11"/>
    </row>
    <row r="736" spans="1:29" ht="13" x14ac:dyDescent="0.3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  <c r="AA736" s="11"/>
      <c r="AB736" s="11"/>
      <c r="AC736" s="11"/>
    </row>
    <row r="737" spans="1:29" ht="13" x14ac:dyDescent="0.3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  <c r="AA737" s="11"/>
      <c r="AB737" s="11"/>
      <c r="AC737" s="11"/>
    </row>
    <row r="738" spans="1:29" ht="13" x14ac:dyDescent="0.3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  <c r="AA738" s="11"/>
      <c r="AB738" s="11"/>
      <c r="AC738" s="11"/>
    </row>
    <row r="739" spans="1:29" ht="13" x14ac:dyDescent="0.3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  <c r="AA739" s="11"/>
      <c r="AB739" s="11"/>
      <c r="AC739" s="11"/>
    </row>
    <row r="740" spans="1:29" ht="13" x14ac:dyDescent="0.3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  <c r="AA740" s="11"/>
      <c r="AB740" s="11"/>
      <c r="AC740" s="11"/>
    </row>
    <row r="741" spans="1:29" ht="13" x14ac:dyDescent="0.3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  <c r="AA741" s="11"/>
      <c r="AB741" s="11"/>
      <c r="AC741" s="11"/>
    </row>
    <row r="742" spans="1:29" ht="13" x14ac:dyDescent="0.3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  <c r="AA742" s="11"/>
      <c r="AB742" s="11"/>
      <c r="AC742" s="11"/>
    </row>
    <row r="743" spans="1:29" ht="13" x14ac:dyDescent="0.3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  <c r="AA743" s="11"/>
      <c r="AB743" s="11"/>
      <c r="AC743" s="11"/>
    </row>
    <row r="744" spans="1:29" ht="13" x14ac:dyDescent="0.3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  <c r="AA744" s="11"/>
      <c r="AB744" s="11"/>
      <c r="AC744" s="11"/>
    </row>
    <row r="745" spans="1:29" ht="13" x14ac:dyDescent="0.3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  <c r="AA745" s="11"/>
      <c r="AB745" s="11"/>
      <c r="AC745" s="11"/>
    </row>
    <row r="746" spans="1:29" ht="13" x14ac:dyDescent="0.3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  <c r="AA746" s="11"/>
      <c r="AB746" s="11"/>
      <c r="AC746" s="11"/>
    </row>
    <row r="747" spans="1:29" ht="13" x14ac:dyDescent="0.3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  <c r="AA747" s="11"/>
      <c r="AB747" s="11"/>
      <c r="AC747" s="11"/>
    </row>
    <row r="748" spans="1:29" ht="13" x14ac:dyDescent="0.3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  <c r="AA748" s="11"/>
      <c r="AB748" s="11"/>
      <c r="AC748" s="11"/>
    </row>
    <row r="749" spans="1:29" ht="13" x14ac:dyDescent="0.3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  <c r="AA749" s="11"/>
      <c r="AB749" s="11"/>
      <c r="AC749" s="11"/>
    </row>
    <row r="750" spans="1:29" ht="13" x14ac:dyDescent="0.3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  <c r="AA750" s="11"/>
      <c r="AB750" s="11"/>
      <c r="AC750" s="11"/>
    </row>
    <row r="751" spans="1:29" ht="13" x14ac:dyDescent="0.3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  <c r="AA751" s="11"/>
      <c r="AB751" s="11"/>
      <c r="AC751" s="11"/>
    </row>
    <row r="752" spans="1:29" ht="13" x14ac:dyDescent="0.3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  <c r="AA752" s="11"/>
      <c r="AB752" s="11"/>
      <c r="AC752" s="11"/>
    </row>
    <row r="753" spans="1:29" ht="13" x14ac:dyDescent="0.3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  <c r="AA753" s="11"/>
      <c r="AB753" s="11"/>
      <c r="AC753" s="11"/>
    </row>
    <row r="754" spans="1:29" ht="13" x14ac:dyDescent="0.3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  <c r="AA754" s="11"/>
      <c r="AB754" s="11"/>
      <c r="AC754" s="11"/>
    </row>
    <row r="755" spans="1:29" ht="13" x14ac:dyDescent="0.3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  <c r="AA755" s="11"/>
      <c r="AB755" s="11"/>
      <c r="AC755" s="11"/>
    </row>
    <row r="756" spans="1:29" ht="13" x14ac:dyDescent="0.3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  <c r="AA756" s="11"/>
      <c r="AB756" s="11"/>
      <c r="AC756" s="11"/>
    </row>
    <row r="757" spans="1:29" ht="13" x14ac:dyDescent="0.3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  <c r="AA757" s="11"/>
      <c r="AB757" s="11"/>
      <c r="AC757" s="11"/>
    </row>
    <row r="758" spans="1:29" ht="13" x14ac:dyDescent="0.3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  <c r="AA758" s="11"/>
      <c r="AB758" s="11"/>
      <c r="AC758" s="11"/>
    </row>
    <row r="759" spans="1:29" ht="13" x14ac:dyDescent="0.3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  <c r="AA759" s="11"/>
      <c r="AB759" s="11"/>
      <c r="AC759" s="11"/>
    </row>
    <row r="760" spans="1:29" ht="13" x14ac:dyDescent="0.3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  <c r="AA760" s="11"/>
      <c r="AB760" s="11"/>
      <c r="AC760" s="11"/>
    </row>
    <row r="761" spans="1:29" ht="13" x14ac:dyDescent="0.3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  <c r="AA761" s="11"/>
      <c r="AB761" s="11"/>
      <c r="AC761" s="11"/>
    </row>
    <row r="762" spans="1:29" ht="13" x14ac:dyDescent="0.3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  <c r="AA762" s="11"/>
      <c r="AB762" s="11"/>
      <c r="AC762" s="11"/>
    </row>
    <row r="763" spans="1:29" ht="13" x14ac:dyDescent="0.3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  <c r="AA763" s="11"/>
      <c r="AB763" s="11"/>
      <c r="AC763" s="11"/>
    </row>
    <row r="764" spans="1:29" ht="13" x14ac:dyDescent="0.3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  <c r="AA764" s="11"/>
      <c r="AB764" s="11"/>
      <c r="AC764" s="11"/>
    </row>
    <row r="765" spans="1:29" ht="13" x14ac:dyDescent="0.3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  <c r="AA765" s="11"/>
      <c r="AB765" s="11"/>
      <c r="AC765" s="11"/>
    </row>
    <row r="766" spans="1:29" ht="13" x14ac:dyDescent="0.3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  <c r="AA766" s="11"/>
      <c r="AB766" s="11"/>
      <c r="AC766" s="11"/>
    </row>
    <row r="767" spans="1:29" ht="13" x14ac:dyDescent="0.3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  <c r="AA767" s="11"/>
      <c r="AB767" s="11"/>
      <c r="AC767" s="11"/>
    </row>
    <row r="768" spans="1:29" ht="13" x14ac:dyDescent="0.3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  <c r="AA768" s="11"/>
      <c r="AB768" s="11"/>
      <c r="AC768" s="11"/>
    </row>
    <row r="769" spans="1:29" ht="13" x14ac:dyDescent="0.3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  <c r="AA769" s="11"/>
      <c r="AB769" s="11"/>
      <c r="AC769" s="11"/>
    </row>
    <row r="770" spans="1:29" ht="13" x14ac:dyDescent="0.3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  <c r="AA770" s="11"/>
      <c r="AB770" s="11"/>
      <c r="AC770" s="11"/>
    </row>
    <row r="771" spans="1:29" ht="13" x14ac:dyDescent="0.3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  <c r="AA771" s="11"/>
      <c r="AB771" s="11"/>
      <c r="AC771" s="11"/>
    </row>
    <row r="772" spans="1:29" ht="13" x14ac:dyDescent="0.3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  <c r="AA772" s="11"/>
      <c r="AB772" s="11"/>
      <c r="AC772" s="11"/>
    </row>
    <row r="773" spans="1:29" ht="13" x14ac:dyDescent="0.3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  <c r="AA773" s="11"/>
      <c r="AB773" s="11"/>
      <c r="AC773" s="11"/>
    </row>
    <row r="774" spans="1:29" ht="13" x14ac:dyDescent="0.3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  <c r="AA774" s="11"/>
      <c r="AB774" s="11"/>
      <c r="AC774" s="11"/>
    </row>
    <row r="775" spans="1:29" ht="13" x14ac:dyDescent="0.3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  <c r="AA775" s="11"/>
      <c r="AB775" s="11"/>
      <c r="AC775" s="11"/>
    </row>
    <row r="776" spans="1:29" ht="13" x14ac:dyDescent="0.3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  <c r="AA776" s="11"/>
      <c r="AB776" s="11"/>
      <c r="AC776" s="11"/>
    </row>
    <row r="777" spans="1:29" ht="13" x14ac:dyDescent="0.3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  <c r="AA777" s="11"/>
      <c r="AB777" s="11"/>
      <c r="AC777" s="11"/>
    </row>
    <row r="778" spans="1:29" ht="13" x14ac:dyDescent="0.3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  <c r="AA778" s="11"/>
      <c r="AB778" s="11"/>
      <c r="AC778" s="11"/>
    </row>
    <row r="779" spans="1:29" ht="13" x14ac:dyDescent="0.3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  <c r="AA779" s="11"/>
      <c r="AB779" s="11"/>
      <c r="AC779" s="11"/>
    </row>
    <row r="780" spans="1:29" ht="13" x14ac:dyDescent="0.3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  <c r="AA780" s="11"/>
      <c r="AB780" s="11"/>
      <c r="AC780" s="11"/>
    </row>
    <row r="781" spans="1:29" ht="13" x14ac:dyDescent="0.3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  <c r="AA781" s="11"/>
      <c r="AB781" s="11"/>
      <c r="AC781" s="11"/>
    </row>
    <row r="782" spans="1:29" ht="13" x14ac:dyDescent="0.3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  <c r="AA782" s="11"/>
      <c r="AB782" s="11"/>
      <c r="AC782" s="11"/>
    </row>
    <row r="783" spans="1:29" ht="13" x14ac:dyDescent="0.3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  <c r="AA783" s="11"/>
      <c r="AB783" s="11"/>
      <c r="AC783" s="11"/>
    </row>
    <row r="784" spans="1:29" ht="13" x14ac:dyDescent="0.3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  <c r="AA784" s="11"/>
      <c r="AB784" s="11"/>
      <c r="AC784" s="11"/>
    </row>
    <row r="785" spans="1:29" ht="13" x14ac:dyDescent="0.3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  <c r="AA785" s="11"/>
      <c r="AB785" s="11"/>
      <c r="AC785" s="11"/>
    </row>
    <row r="786" spans="1:29" ht="13" x14ac:dyDescent="0.3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  <c r="AA786" s="11"/>
      <c r="AB786" s="11"/>
      <c r="AC786" s="11"/>
    </row>
    <row r="787" spans="1:29" ht="13" x14ac:dyDescent="0.3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  <c r="AA787" s="11"/>
      <c r="AB787" s="11"/>
      <c r="AC787" s="11"/>
    </row>
    <row r="788" spans="1:29" ht="13" x14ac:dyDescent="0.3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  <c r="AA788" s="11"/>
      <c r="AB788" s="11"/>
      <c r="AC788" s="11"/>
    </row>
    <row r="789" spans="1:29" ht="13" x14ac:dyDescent="0.3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  <c r="AA789" s="11"/>
      <c r="AB789" s="11"/>
      <c r="AC789" s="11"/>
    </row>
    <row r="790" spans="1:29" ht="13" x14ac:dyDescent="0.3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  <c r="AA790" s="11"/>
      <c r="AB790" s="11"/>
      <c r="AC790" s="11"/>
    </row>
    <row r="791" spans="1:29" ht="13" x14ac:dyDescent="0.3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  <c r="AA791" s="11"/>
      <c r="AB791" s="11"/>
      <c r="AC791" s="11"/>
    </row>
    <row r="792" spans="1:29" ht="13" x14ac:dyDescent="0.3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  <c r="AA792" s="11"/>
      <c r="AB792" s="11"/>
      <c r="AC792" s="11"/>
    </row>
    <row r="793" spans="1:29" ht="13" x14ac:dyDescent="0.3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  <c r="AA793" s="11"/>
      <c r="AB793" s="11"/>
      <c r="AC793" s="11"/>
    </row>
    <row r="794" spans="1:29" ht="13" x14ac:dyDescent="0.3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  <c r="AA794" s="11"/>
      <c r="AB794" s="11"/>
      <c r="AC794" s="11"/>
    </row>
    <row r="795" spans="1:29" ht="13" x14ac:dyDescent="0.3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  <c r="AA795" s="11"/>
      <c r="AB795" s="11"/>
      <c r="AC795" s="11"/>
    </row>
    <row r="796" spans="1:29" ht="13" x14ac:dyDescent="0.3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  <c r="AA796" s="11"/>
      <c r="AB796" s="11"/>
      <c r="AC796" s="11"/>
    </row>
    <row r="797" spans="1:29" ht="13" x14ac:dyDescent="0.3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  <c r="AA797" s="11"/>
      <c r="AB797" s="11"/>
      <c r="AC797" s="11"/>
    </row>
    <row r="798" spans="1:29" ht="13" x14ac:dyDescent="0.3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  <c r="AA798" s="11"/>
      <c r="AB798" s="11"/>
      <c r="AC798" s="11"/>
    </row>
    <row r="799" spans="1:29" ht="13" x14ac:dyDescent="0.3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  <c r="AA799" s="11"/>
      <c r="AB799" s="11"/>
      <c r="AC799" s="11"/>
    </row>
    <row r="800" spans="1:29" ht="13" x14ac:dyDescent="0.3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  <c r="AA800" s="11"/>
      <c r="AB800" s="11"/>
      <c r="AC800" s="11"/>
    </row>
    <row r="801" spans="1:29" ht="13" x14ac:dyDescent="0.3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  <c r="AA801" s="11"/>
      <c r="AB801" s="11"/>
      <c r="AC801" s="11"/>
    </row>
    <row r="802" spans="1:29" ht="13" x14ac:dyDescent="0.3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  <c r="AA802" s="11"/>
      <c r="AB802" s="11"/>
      <c r="AC802" s="11"/>
    </row>
    <row r="803" spans="1:29" ht="13" x14ac:dyDescent="0.3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  <c r="AA803" s="11"/>
      <c r="AB803" s="11"/>
      <c r="AC803" s="11"/>
    </row>
    <row r="804" spans="1:29" ht="13" x14ac:dyDescent="0.3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  <c r="AA804" s="11"/>
      <c r="AB804" s="11"/>
      <c r="AC804" s="11"/>
    </row>
    <row r="805" spans="1:29" ht="13" x14ac:dyDescent="0.3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  <c r="AA805" s="11"/>
      <c r="AB805" s="11"/>
      <c r="AC805" s="11"/>
    </row>
    <row r="806" spans="1:29" ht="13" x14ac:dyDescent="0.3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  <c r="AA806" s="11"/>
      <c r="AB806" s="11"/>
      <c r="AC806" s="11"/>
    </row>
    <row r="807" spans="1:29" ht="13" x14ac:dyDescent="0.3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  <c r="AA807" s="11"/>
      <c r="AB807" s="11"/>
      <c r="AC807" s="11"/>
    </row>
    <row r="808" spans="1:29" ht="13" x14ac:dyDescent="0.3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  <c r="AA808" s="11"/>
      <c r="AB808" s="11"/>
      <c r="AC808" s="11"/>
    </row>
    <row r="809" spans="1:29" ht="13" x14ac:dyDescent="0.3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  <c r="AA809" s="11"/>
      <c r="AB809" s="11"/>
      <c r="AC809" s="11"/>
    </row>
    <row r="810" spans="1:29" ht="13" x14ac:dyDescent="0.3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  <c r="AA810" s="11"/>
      <c r="AB810" s="11"/>
      <c r="AC810" s="11"/>
    </row>
    <row r="811" spans="1:29" ht="13" x14ac:dyDescent="0.3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  <c r="AA811" s="11"/>
      <c r="AB811" s="11"/>
      <c r="AC811" s="11"/>
    </row>
    <row r="812" spans="1:29" ht="13" x14ac:dyDescent="0.3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  <c r="AA812" s="11"/>
      <c r="AB812" s="11"/>
      <c r="AC812" s="11"/>
    </row>
    <row r="813" spans="1:29" ht="13" x14ac:dyDescent="0.3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  <c r="AA813" s="11"/>
      <c r="AB813" s="11"/>
      <c r="AC813" s="11"/>
    </row>
    <row r="814" spans="1:29" ht="13" x14ac:dyDescent="0.3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  <c r="AA814" s="11"/>
      <c r="AB814" s="11"/>
      <c r="AC814" s="11"/>
    </row>
    <row r="815" spans="1:29" ht="13" x14ac:dyDescent="0.3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  <c r="AA815" s="11"/>
      <c r="AB815" s="11"/>
      <c r="AC815" s="11"/>
    </row>
    <row r="816" spans="1:29" ht="13" x14ac:dyDescent="0.3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  <c r="AA816" s="11"/>
      <c r="AB816" s="11"/>
      <c r="AC816" s="11"/>
    </row>
    <row r="817" spans="1:29" ht="13" x14ac:dyDescent="0.3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  <c r="AA817" s="11"/>
      <c r="AB817" s="11"/>
      <c r="AC817" s="11"/>
    </row>
    <row r="818" spans="1:29" ht="13" x14ac:dyDescent="0.3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  <c r="AA818" s="11"/>
      <c r="AB818" s="11"/>
      <c r="AC818" s="11"/>
    </row>
    <row r="819" spans="1:29" ht="13" x14ac:dyDescent="0.3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  <c r="AA819" s="11"/>
      <c r="AB819" s="11"/>
      <c r="AC819" s="11"/>
    </row>
    <row r="820" spans="1:29" ht="13" x14ac:dyDescent="0.3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  <c r="AA820" s="11"/>
      <c r="AB820" s="11"/>
      <c r="AC820" s="11"/>
    </row>
    <row r="821" spans="1:29" ht="13" x14ac:dyDescent="0.3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  <c r="AA821" s="11"/>
      <c r="AB821" s="11"/>
      <c r="AC821" s="11"/>
    </row>
    <row r="822" spans="1:29" ht="13" x14ac:dyDescent="0.3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  <c r="AA822" s="11"/>
      <c r="AB822" s="11"/>
      <c r="AC822" s="11"/>
    </row>
    <row r="823" spans="1:29" ht="13" x14ac:dyDescent="0.3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  <c r="AA823" s="11"/>
      <c r="AB823" s="11"/>
      <c r="AC823" s="11"/>
    </row>
    <row r="824" spans="1:29" ht="13" x14ac:dyDescent="0.3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  <c r="AA824" s="11"/>
      <c r="AB824" s="11"/>
      <c r="AC824" s="11"/>
    </row>
    <row r="825" spans="1:29" ht="13" x14ac:dyDescent="0.3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  <c r="AA825" s="11"/>
      <c r="AB825" s="11"/>
      <c r="AC825" s="11"/>
    </row>
    <row r="826" spans="1:29" ht="13" x14ac:dyDescent="0.3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  <c r="AA826" s="11"/>
      <c r="AB826" s="11"/>
      <c r="AC826" s="11"/>
    </row>
    <row r="827" spans="1:29" ht="13" x14ac:dyDescent="0.3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  <c r="AA827" s="11"/>
      <c r="AB827" s="11"/>
      <c r="AC827" s="11"/>
    </row>
    <row r="828" spans="1:29" ht="13" x14ac:dyDescent="0.3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  <c r="AA828" s="11"/>
      <c r="AB828" s="11"/>
      <c r="AC828" s="11"/>
    </row>
    <row r="829" spans="1:29" ht="13" x14ac:dyDescent="0.3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  <c r="AA829" s="11"/>
      <c r="AB829" s="11"/>
      <c r="AC829" s="11"/>
    </row>
    <row r="830" spans="1:29" ht="13" x14ac:dyDescent="0.3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  <c r="AA830" s="11"/>
      <c r="AB830" s="11"/>
      <c r="AC830" s="11"/>
    </row>
    <row r="831" spans="1:29" ht="13" x14ac:dyDescent="0.3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  <c r="AA831" s="11"/>
      <c r="AB831" s="11"/>
      <c r="AC831" s="11"/>
    </row>
    <row r="832" spans="1:29" ht="13" x14ac:dyDescent="0.3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  <c r="AA832" s="11"/>
      <c r="AB832" s="11"/>
      <c r="AC832" s="11"/>
    </row>
    <row r="833" spans="1:29" ht="13" x14ac:dyDescent="0.3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  <c r="AA833" s="11"/>
      <c r="AB833" s="11"/>
      <c r="AC833" s="11"/>
    </row>
    <row r="834" spans="1:29" ht="13" x14ac:dyDescent="0.3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  <c r="AA834" s="11"/>
      <c r="AB834" s="11"/>
      <c r="AC834" s="11"/>
    </row>
    <row r="835" spans="1:29" ht="13" x14ac:dyDescent="0.3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  <c r="AA835" s="11"/>
      <c r="AB835" s="11"/>
      <c r="AC835" s="11"/>
    </row>
    <row r="836" spans="1:29" ht="13" x14ac:dyDescent="0.3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  <c r="AA836" s="11"/>
      <c r="AB836" s="11"/>
      <c r="AC836" s="11"/>
    </row>
    <row r="837" spans="1:29" ht="13" x14ac:dyDescent="0.3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  <c r="AA837" s="11"/>
      <c r="AB837" s="11"/>
      <c r="AC837" s="11"/>
    </row>
    <row r="838" spans="1:29" ht="13" x14ac:dyDescent="0.3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  <c r="AA838" s="11"/>
      <c r="AB838" s="11"/>
      <c r="AC838" s="11"/>
    </row>
    <row r="839" spans="1:29" ht="13" x14ac:dyDescent="0.3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  <c r="AA839" s="11"/>
      <c r="AB839" s="11"/>
      <c r="AC839" s="11"/>
    </row>
    <row r="840" spans="1:29" ht="13" x14ac:dyDescent="0.3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  <c r="AA840" s="11"/>
      <c r="AB840" s="11"/>
      <c r="AC840" s="11"/>
    </row>
    <row r="841" spans="1:29" ht="13" x14ac:dyDescent="0.3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  <c r="AA841" s="11"/>
      <c r="AB841" s="11"/>
      <c r="AC841" s="11"/>
    </row>
    <row r="842" spans="1:29" ht="13" x14ac:dyDescent="0.3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  <c r="AA842" s="11"/>
      <c r="AB842" s="11"/>
      <c r="AC842" s="11"/>
    </row>
    <row r="843" spans="1:29" ht="13" x14ac:dyDescent="0.3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  <c r="AA843" s="11"/>
      <c r="AB843" s="11"/>
      <c r="AC843" s="11"/>
    </row>
    <row r="844" spans="1:29" ht="13" x14ac:dyDescent="0.3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  <c r="AA844" s="11"/>
      <c r="AB844" s="11"/>
      <c r="AC844" s="11"/>
    </row>
    <row r="845" spans="1:29" ht="13" x14ac:dyDescent="0.3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  <c r="AA845" s="11"/>
      <c r="AB845" s="11"/>
      <c r="AC845" s="11"/>
    </row>
    <row r="846" spans="1:29" ht="13" x14ac:dyDescent="0.3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  <c r="AA846" s="11"/>
      <c r="AB846" s="11"/>
      <c r="AC846" s="11"/>
    </row>
    <row r="847" spans="1:29" ht="13" x14ac:dyDescent="0.3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  <c r="AA847" s="11"/>
      <c r="AB847" s="11"/>
      <c r="AC847" s="11"/>
    </row>
    <row r="848" spans="1:29" ht="13" x14ac:dyDescent="0.3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  <c r="AA848" s="11"/>
      <c r="AB848" s="11"/>
      <c r="AC848" s="11"/>
    </row>
    <row r="849" spans="1:29" ht="13" x14ac:dyDescent="0.3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  <c r="AA849" s="11"/>
      <c r="AB849" s="11"/>
      <c r="AC849" s="11"/>
    </row>
    <row r="850" spans="1:29" ht="13" x14ac:dyDescent="0.3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  <c r="AA850" s="11"/>
      <c r="AB850" s="11"/>
      <c r="AC850" s="11"/>
    </row>
    <row r="851" spans="1:29" ht="13" x14ac:dyDescent="0.3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  <c r="AA851" s="11"/>
      <c r="AB851" s="11"/>
      <c r="AC851" s="11"/>
    </row>
    <row r="852" spans="1:29" ht="13" x14ac:dyDescent="0.3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  <c r="AA852" s="11"/>
      <c r="AB852" s="11"/>
      <c r="AC852" s="11"/>
    </row>
    <row r="853" spans="1:29" ht="13" x14ac:dyDescent="0.3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  <c r="AA853" s="11"/>
      <c r="AB853" s="11"/>
      <c r="AC853" s="11"/>
    </row>
    <row r="854" spans="1:29" ht="13" x14ac:dyDescent="0.3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  <c r="AA854" s="11"/>
      <c r="AB854" s="11"/>
      <c r="AC854" s="11"/>
    </row>
    <row r="855" spans="1:29" ht="13" x14ac:dyDescent="0.3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  <c r="AA855" s="11"/>
      <c r="AB855" s="11"/>
      <c r="AC855" s="11"/>
    </row>
    <row r="856" spans="1:29" ht="13" x14ac:dyDescent="0.3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  <c r="AA856" s="11"/>
      <c r="AB856" s="11"/>
      <c r="AC856" s="11"/>
    </row>
    <row r="857" spans="1:29" ht="13" x14ac:dyDescent="0.3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  <c r="AA857" s="11"/>
      <c r="AB857" s="11"/>
      <c r="AC857" s="11"/>
    </row>
    <row r="858" spans="1:29" ht="13" x14ac:dyDescent="0.3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  <c r="AA858" s="11"/>
      <c r="AB858" s="11"/>
      <c r="AC858" s="11"/>
    </row>
    <row r="859" spans="1:29" ht="13" x14ac:dyDescent="0.3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  <c r="AA859" s="11"/>
      <c r="AB859" s="11"/>
      <c r="AC859" s="11"/>
    </row>
    <row r="860" spans="1:29" ht="13" x14ac:dyDescent="0.3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  <c r="AA860" s="11"/>
      <c r="AB860" s="11"/>
      <c r="AC860" s="11"/>
    </row>
    <row r="861" spans="1:29" ht="13" x14ac:dyDescent="0.3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  <c r="AA861" s="11"/>
      <c r="AB861" s="11"/>
      <c r="AC861" s="11"/>
    </row>
    <row r="862" spans="1:29" ht="13" x14ac:dyDescent="0.3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  <c r="AA862" s="11"/>
      <c r="AB862" s="11"/>
      <c r="AC862" s="11"/>
    </row>
    <row r="863" spans="1:29" ht="13" x14ac:dyDescent="0.3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  <c r="AA863" s="11"/>
      <c r="AB863" s="11"/>
      <c r="AC863" s="11"/>
    </row>
    <row r="864" spans="1:29" ht="13" x14ac:dyDescent="0.3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  <c r="AA864" s="11"/>
      <c r="AB864" s="11"/>
      <c r="AC864" s="11"/>
    </row>
    <row r="865" spans="1:29" ht="13" x14ac:dyDescent="0.3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  <c r="AA865" s="11"/>
      <c r="AB865" s="11"/>
      <c r="AC865" s="11"/>
    </row>
    <row r="866" spans="1:29" ht="13" x14ac:dyDescent="0.3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  <c r="AA866" s="11"/>
      <c r="AB866" s="11"/>
      <c r="AC866" s="11"/>
    </row>
    <row r="867" spans="1:29" ht="13" x14ac:dyDescent="0.3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  <c r="AA867" s="11"/>
      <c r="AB867" s="11"/>
      <c r="AC867" s="11"/>
    </row>
    <row r="868" spans="1:29" ht="13" x14ac:dyDescent="0.3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  <c r="AA868" s="11"/>
      <c r="AB868" s="11"/>
      <c r="AC868" s="11"/>
    </row>
    <row r="869" spans="1:29" ht="13" x14ac:dyDescent="0.3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  <c r="AA869" s="11"/>
      <c r="AB869" s="11"/>
      <c r="AC869" s="11"/>
    </row>
    <row r="870" spans="1:29" ht="13" x14ac:dyDescent="0.3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  <c r="AA870" s="11"/>
      <c r="AB870" s="11"/>
      <c r="AC870" s="11"/>
    </row>
    <row r="871" spans="1:29" ht="13" x14ac:dyDescent="0.3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  <c r="AA871" s="11"/>
      <c r="AB871" s="11"/>
      <c r="AC871" s="11"/>
    </row>
    <row r="872" spans="1:29" ht="13" x14ac:dyDescent="0.3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  <c r="AA872" s="11"/>
      <c r="AB872" s="11"/>
      <c r="AC872" s="11"/>
    </row>
    <row r="873" spans="1:29" ht="13" x14ac:dyDescent="0.3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  <c r="AA873" s="11"/>
      <c r="AB873" s="11"/>
      <c r="AC873" s="11"/>
    </row>
    <row r="874" spans="1:29" ht="13" x14ac:dyDescent="0.3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  <c r="AA874" s="11"/>
      <c r="AB874" s="11"/>
      <c r="AC874" s="11"/>
    </row>
    <row r="875" spans="1:29" ht="13" x14ac:dyDescent="0.3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  <c r="AA875" s="11"/>
      <c r="AB875" s="11"/>
      <c r="AC875" s="11"/>
    </row>
    <row r="876" spans="1:29" ht="13" x14ac:dyDescent="0.3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  <c r="AA876" s="11"/>
      <c r="AB876" s="11"/>
      <c r="AC876" s="11"/>
    </row>
    <row r="877" spans="1:29" ht="13" x14ac:dyDescent="0.3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  <c r="AA877" s="11"/>
      <c r="AB877" s="11"/>
      <c r="AC877" s="11"/>
    </row>
    <row r="878" spans="1:29" ht="13" x14ac:dyDescent="0.3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  <c r="AA878" s="11"/>
      <c r="AB878" s="11"/>
      <c r="AC878" s="11"/>
    </row>
    <row r="879" spans="1:29" ht="13" x14ac:dyDescent="0.3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  <c r="AA879" s="11"/>
      <c r="AB879" s="11"/>
      <c r="AC879" s="11"/>
    </row>
    <row r="880" spans="1:29" ht="13" x14ac:dyDescent="0.3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  <c r="AA880" s="11"/>
      <c r="AB880" s="11"/>
      <c r="AC880" s="11"/>
    </row>
    <row r="881" spans="1:29" ht="13" x14ac:dyDescent="0.3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  <c r="AA881" s="11"/>
      <c r="AB881" s="11"/>
      <c r="AC881" s="11"/>
    </row>
    <row r="882" spans="1:29" ht="13" x14ac:dyDescent="0.3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  <c r="AA882" s="11"/>
      <c r="AB882" s="11"/>
      <c r="AC882" s="11"/>
    </row>
    <row r="883" spans="1:29" ht="13" x14ac:dyDescent="0.3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  <c r="AA883" s="11"/>
      <c r="AB883" s="11"/>
      <c r="AC883" s="11"/>
    </row>
    <row r="884" spans="1:29" ht="13" x14ac:dyDescent="0.3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  <c r="AA884" s="11"/>
      <c r="AB884" s="11"/>
      <c r="AC884" s="11"/>
    </row>
    <row r="885" spans="1:29" ht="13" x14ac:dyDescent="0.3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  <c r="AA885" s="11"/>
      <c r="AB885" s="11"/>
      <c r="AC885" s="11"/>
    </row>
    <row r="886" spans="1:29" ht="13" x14ac:dyDescent="0.3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  <c r="AA886" s="11"/>
      <c r="AB886" s="11"/>
      <c r="AC886" s="11"/>
    </row>
    <row r="887" spans="1:29" ht="13" x14ac:dyDescent="0.3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  <c r="AA887" s="11"/>
      <c r="AB887" s="11"/>
      <c r="AC887" s="11"/>
    </row>
    <row r="888" spans="1:29" ht="13" x14ac:dyDescent="0.3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  <c r="AA888" s="11"/>
      <c r="AB888" s="11"/>
      <c r="AC888" s="11"/>
    </row>
    <row r="889" spans="1:29" ht="13" x14ac:dyDescent="0.3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  <c r="AA889" s="11"/>
      <c r="AB889" s="11"/>
      <c r="AC889" s="11"/>
    </row>
    <row r="890" spans="1:29" ht="13" x14ac:dyDescent="0.3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  <c r="AA890" s="11"/>
      <c r="AB890" s="11"/>
      <c r="AC890" s="11"/>
    </row>
    <row r="891" spans="1:29" ht="13" x14ac:dyDescent="0.3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  <c r="AA891" s="11"/>
      <c r="AB891" s="11"/>
      <c r="AC891" s="11"/>
    </row>
    <row r="892" spans="1:29" ht="13" x14ac:dyDescent="0.3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  <c r="AA892" s="11"/>
      <c r="AB892" s="11"/>
      <c r="AC892" s="11"/>
    </row>
    <row r="893" spans="1:29" ht="13" x14ac:dyDescent="0.3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  <c r="AA893" s="11"/>
      <c r="AB893" s="11"/>
      <c r="AC893" s="11"/>
    </row>
    <row r="894" spans="1:29" ht="13" x14ac:dyDescent="0.3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  <c r="AA894" s="11"/>
      <c r="AB894" s="11"/>
      <c r="AC894" s="11"/>
    </row>
    <row r="895" spans="1:29" ht="13" x14ac:dyDescent="0.3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  <c r="AA895" s="11"/>
      <c r="AB895" s="11"/>
      <c r="AC895" s="11"/>
    </row>
    <row r="896" spans="1:29" ht="13" x14ac:dyDescent="0.3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  <c r="AA896" s="11"/>
      <c r="AB896" s="11"/>
      <c r="AC896" s="11"/>
    </row>
    <row r="897" spans="1:29" ht="13" x14ac:dyDescent="0.3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  <c r="AA897" s="11"/>
      <c r="AB897" s="11"/>
      <c r="AC897" s="11"/>
    </row>
    <row r="898" spans="1:29" ht="13" x14ac:dyDescent="0.3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  <c r="AA898" s="11"/>
      <c r="AB898" s="11"/>
      <c r="AC898" s="11"/>
    </row>
    <row r="899" spans="1:29" ht="13" x14ac:dyDescent="0.3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  <c r="AA899" s="11"/>
      <c r="AB899" s="11"/>
      <c r="AC899" s="11"/>
    </row>
    <row r="900" spans="1:29" ht="13" x14ac:dyDescent="0.3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  <c r="AA900" s="11"/>
      <c r="AB900" s="11"/>
      <c r="AC900" s="11"/>
    </row>
    <row r="901" spans="1:29" ht="13" x14ac:dyDescent="0.3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  <c r="AA901" s="11"/>
      <c r="AB901" s="11"/>
      <c r="AC901" s="11"/>
    </row>
    <row r="902" spans="1:29" ht="13" x14ac:dyDescent="0.3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  <c r="AA902" s="11"/>
      <c r="AB902" s="11"/>
      <c r="AC902" s="11"/>
    </row>
    <row r="903" spans="1:29" ht="13" x14ac:dyDescent="0.3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  <c r="AA903" s="11"/>
      <c r="AB903" s="11"/>
      <c r="AC903" s="11"/>
    </row>
    <row r="904" spans="1:29" ht="13" x14ac:dyDescent="0.3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  <c r="AA904" s="11"/>
      <c r="AB904" s="11"/>
      <c r="AC904" s="11"/>
    </row>
    <row r="905" spans="1:29" ht="13" x14ac:dyDescent="0.3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  <c r="AA905" s="11"/>
      <c r="AB905" s="11"/>
      <c r="AC905" s="11"/>
    </row>
    <row r="906" spans="1:29" ht="13" x14ac:dyDescent="0.3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  <c r="AA906" s="11"/>
      <c r="AB906" s="11"/>
      <c r="AC906" s="11"/>
    </row>
    <row r="907" spans="1:29" ht="13" x14ac:dyDescent="0.3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  <c r="AA907" s="11"/>
      <c r="AB907" s="11"/>
      <c r="AC907" s="11"/>
    </row>
    <row r="908" spans="1:29" ht="13" x14ac:dyDescent="0.3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  <c r="AA908" s="11"/>
      <c r="AB908" s="11"/>
      <c r="AC908" s="11"/>
    </row>
    <row r="909" spans="1:29" ht="13" x14ac:dyDescent="0.3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  <c r="AA909" s="11"/>
      <c r="AB909" s="11"/>
      <c r="AC909" s="11"/>
    </row>
    <row r="910" spans="1:29" ht="13" x14ac:dyDescent="0.3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  <c r="AA910" s="11"/>
      <c r="AB910" s="11"/>
      <c r="AC910" s="11"/>
    </row>
    <row r="911" spans="1:29" ht="13" x14ac:dyDescent="0.3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  <c r="AA911" s="11"/>
      <c r="AB911" s="11"/>
      <c r="AC911" s="11"/>
    </row>
    <row r="912" spans="1:29" ht="13" x14ac:dyDescent="0.3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  <c r="AA912" s="11"/>
      <c r="AB912" s="11"/>
      <c r="AC912" s="11"/>
    </row>
    <row r="913" spans="1:29" ht="13" x14ac:dyDescent="0.3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  <c r="AA913" s="11"/>
      <c r="AB913" s="11"/>
      <c r="AC913" s="11"/>
    </row>
    <row r="914" spans="1:29" ht="13" x14ac:dyDescent="0.3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  <c r="AA914" s="11"/>
      <c r="AB914" s="11"/>
      <c r="AC914" s="11"/>
    </row>
    <row r="915" spans="1:29" ht="13" x14ac:dyDescent="0.3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  <c r="AA915" s="11"/>
      <c r="AB915" s="11"/>
      <c r="AC915" s="11"/>
    </row>
    <row r="916" spans="1:29" ht="13" x14ac:dyDescent="0.3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  <c r="AA916" s="11"/>
      <c r="AB916" s="11"/>
      <c r="AC916" s="11"/>
    </row>
    <row r="917" spans="1:29" ht="13" x14ac:dyDescent="0.3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  <c r="AA917" s="11"/>
      <c r="AB917" s="11"/>
      <c r="AC917" s="11"/>
    </row>
    <row r="918" spans="1:29" ht="13" x14ac:dyDescent="0.3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  <c r="AA918" s="11"/>
      <c r="AB918" s="11"/>
      <c r="AC918" s="11"/>
    </row>
    <row r="919" spans="1:29" ht="13" x14ac:dyDescent="0.3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  <c r="AA919" s="11"/>
      <c r="AB919" s="11"/>
      <c r="AC919" s="11"/>
    </row>
    <row r="920" spans="1:29" ht="13" x14ac:dyDescent="0.3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  <c r="AA920" s="11"/>
      <c r="AB920" s="11"/>
      <c r="AC920" s="11"/>
    </row>
    <row r="921" spans="1:29" ht="13" x14ac:dyDescent="0.3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  <c r="AA921" s="11"/>
      <c r="AB921" s="11"/>
      <c r="AC921" s="11"/>
    </row>
    <row r="922" spans="1:29" ht="13" x14ac:dyDescent="0.3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  <c r="AA922" s="11"/>
      <c r="AB922" s="11"/>
      <c r="AC922" s="11"/>
    </row>
    <row r="923" spans="1:29" ht="13" x14ac:dyDescent="0.3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  <c r="AA923" s="11"/>
      <c r="AB923" s="11"/>
      <c r="AC923" s="11"/>
    </row>
    <row r="924" spans="1:29" ht="13" x14ac:dyDescent="0.3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  <c r="AA924" s="11"/>
      <c r="AB924" s="11"/>
      <c r="AC924" s="11"/>
    </row>
    <row r="925" spans="1:29" ht="13" x14ac:dyDescent="0.3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  <c r="AA925" s="11"/>
      <c r="AB925" s="11"/>
      <c r="AC925" s="11"/>
    </row>
    <row r="926" spans="1:29" ht="13" x14ac:dyDescent="0.3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  <c r="AA926" s="11"/>
      <c r="AB926" s="11"/>
      <c r="AC926" s="11"/>
    </row>
    <row r="927" spans="1:29" ht="13" x14ac:dyDescent="0.3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  <c r="AA927" s="11"/>
      <c r="AB927" s="11"/>
      <c r="AC927" s="11"/>
    </row>
    <row r="928" spans="1:29" ht="13" x14ac:dyDescent="0.3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  <c r="AA928" s="11"/>
      <c r="AB928" s="11"/>
      <c r="AC928" s="11"/>
    </row>
    <row r="929" spans="1:29" ht="13" x14ac:dyDescent="0.3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  <c r="AA929" s="11"/>
      <c r="AB929" s="11"/>
      <c r="AC929" s="11"/>
    </row>
    <row r="930" spans="1:29" ht="13" x14ac:dyDescent="0.3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  <c r="AA930" s="11"/>
      <c r="AB930" s="11"/>
      <c r="AC930" s="11"/>
    </row>
    <row r="931" spans="1:29" ht="13" x14ac:dyDescent="0.3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  <c r="AA931" s="11"/>
      <c r="AB931" s="11"/>
      <c r="AC931" s="11"/>
    </row>
    <row r="932" spans="1:29" ht="13" x14ac:dyDescent="0.3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  <c r="AA932" s="11"/>
      <c r="AB932" s="11"/>
      <c r="AC932" s="11"/>
    </row>
    <row r="933" spans="1:29" ht="13" x14ac:dyDescent="0.3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  <c r="AA933" s="11"/>
      <c r="AB933" s="11"/>
      <c r="AC933" s="11"/>
    </row>
    <row r="934" spans="1:29" ht="13" x14ac:dyDescent="0.3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  <c r="AA934" s="11"/>
      <c r="AB934" s="11"/>
      <c r="AC934" s="11"/>
    </row>
    <row r="935" spans="1:29" ht="13" x14ac:dyDescent="0.3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  <c r="AA935" s="11"/>
      <c r="AB935" s="11"/>
      <c r="AC935" s="11"/>
    </row>
    <row r="936" spans="1:29" ht="13" x14ac:dyDescent="0.3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  <c r="AA936" s="11"/>
      <c r="AB936" s="11"/>
      <c r="AC936" s="11"/>
    </row>
    <row r="937" spans="1:29" ht="13" x14ac:dyDescent="0.3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  <c r="AA937" s="11"/>
      <c r="AB937" s="11"/>
      <c r="AC937" s="11"/>
    </row>
    <row r="938" spans="1:29" ht="13" x14ac:dyDescent="0.3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  <c r="AA938" s="11"/>
      <c r="AB938" s="11"/>
      <c r="AC938" s="11"/>
    </row>
    <row r="939" spans="1:29" ht="13" x14ac:dyDescent="0.3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  <c r="AA939" s="11"/>
      <c r="AB939" s="11"/>
      <c r="AC939" s="11"/>
    </row>
    <row r="940" spans="1:29" ht="13" x14ac:dyDescent="0.3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  <c r="AA940" s="11"/>
      <c r="AB940" s="11"/>
      <c r="AC940" s="11"/>
    </row>
    <row r="941" spans="1:29" ht="13" x14ac:dyDescent="0.3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  <c r="AA941" s="11"/>
      <c r="AB941" s="11"/>
      <c r="AC941" s="11"/>
    </row>
    <row r="942" spans="1:29" ht="13" x14ac:dyDescent="0.3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  <c r="AA942" s="11"/>
      <c r="AB942" s="11"/>
      <c r="AC942" s="11"/>
    </row>
    <row r="943" spans="1:29" ht="13" x14ac:dyDescent="0.3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  <c r="AA943" s="11"/>
      <c r="AB943" s="11"/>
      <c r="AC943" s="11"/>
    </row>
    <row r="944" spans="1:29" ht="13" x14ac:dyDescent="0.3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  <c r="AA944" s="11"/>
      <c r="AB944" s="11"/>
      <c r="AC944" s="11"/>
    </row>
    <row r="945" spans="1:29" ht="13" x14ac:dyDescent="0.3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  <c r="AA945" s="11"/>
      <c r="AB945" s="11"/>
      <c r="AC945" s="11"/>
    </row>
    <row r="946" spans="1:29" ht="13" x14ac:dyDescent="0.3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  <c r="AA946" s="11"/>
      <c r="AB946" s="11"/>
      <c r="AC946" s="11"/>
    </row>
    <row r="947" spans="1:29" ht="13" x14ac:dyDescent="0.3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  <c r="AA947" s="11"/>
      <c r="AB947" s="11"/>
      <c r="AC947" s="11"/>
    </row>
    <row r="948" spans="1:29" ht="13" x14ac:dyDescent="0.3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  <c r="AA948" s="11"/>
      <c r="AB948" s="11"/>
      <c r="AC948" s="11"/>
    </row>
    <row r="949" spans="1:29" ht="13" x14ac:dyDescent="0.3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  <c r="AA949" s="11"/>
      <c r="AB949" s="11"/>
      <c r="AC949" s="11"/>
    </row>
    <row r="950" spans="1:29" ht="13" x14ac:dyDescent="0.3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  <c r="AA950" s="11"/>
      <c r="AB950" s="11"/>
      <c r="AC950" s="11"/>
    </row>
    <row r="951" spans="1:29" ht="13" x14ac:dyDescent="0.3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  <c r="AA951" s="11"/>
      <c r="AB951" s="11"/>
      <c r="AC951" s="11"/>
    </row>
    <row r="952" spans="1:29" ht="13" x14ac:dyDescent="0.3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  <c r="AA952" s="11"/>
      <c r="AB952" s="11"/>
      <c r="AC952" s="11"/>
    </row>
    <row r="953" spans="1:29" ht="13" x14ac:dyDescent="0.3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  <c r="AA953" s="11"/>
      <c r="AB953" s="11"/>
      <c r="AC953" s="11"/>
    </row>
    <row r="954" spans="1:29" ht="13" x14ac:dyDescent="0.3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  <c r="AA954" s="11"/>
      <c r="AB954" s="11"/>
      <c r="AC954" s="11"/>
    </row>
    <row r="955" spans="1:29" ht="13" x14ac:dyDescent="0.3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  <c r="AA955" s="11"/>
      <c r="AB955" s="11"/>
      <c r="AC955" s="11"/>
    </row>
    <row r="956" spans="1:29" ht="13" x14ac:dyDescent="0.3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  <c r="AA956" s="11"/>
      <c r="AB956" s="11"/>
      <c r="AC956" s="11"/>
    </row>
    <row r="957" spans="1:29" ht="13" x14ac:dyDescent="0.3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  <c r="AA957" s="11"/>
      <c r="AB957" s="11"/>
      <c r="AC957" s="11"/>
    </row>
    <row r="958" spans="1:29" ht="13" x14ac:dyDescent="0.3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  <c r="AA958" s="11"/>
      <c r="AB958" s="11"/>
      <c r="AC958" s="11"/>
    </row>
    <row r="959" spans="1:29" ht="13" x14ac:dyDescent="0.3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  <c r="AA959" s="11"/>
      <c r="AB959" s="11"/>
      <c r="AC959" s="11"/>
    </row>
    <row r="960" spans="1:29" ht="13" x14ac:dyDescent="0.3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  <c r="AA960" s="11"/>
      <c r="AB960" s="11"/>
      <c r="AC960" s="11"/>
    </row>
    <row r="961" spans="1:29" ht="13" x14ac:dyDescent="0.3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  <c r="AA961" s="11"/>
      <c r="AB961" s="11"/>
      <c r="AC961" s="11"/>
    </row>
    <row r="962" spans="1:29" ht="13" x14ac:dyDescent="0.3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  <c r="AA962" s="11"/>
      <c r="AB962" s="11"/>
      <c r="AC962" s="11"/>
    </row>
    <row r="963" spans="1:29" ht="13" x14ac:dyDescent="0.3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  <c r="AA963" s="11"/>
      <c r="AB963" s="11"/>
      <c r="AC963" s="11"/>
    </row>
    <row r="964" spans="1:29" ht="13" x14ac:dyDescent="0.3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  <c r="AA964" s="11"/>
      <c r="AB964" s="11"/>
      <c r="AC964" s="11"/>
    </row>
    <row r="965" spans="1:29" ht="13" x14ac:dyDescent="0.3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  <c r="AA965" s="11"/>
      <c r="AB965" s="11"/>
      <c r="AC965" s="11"/>
    </row>
    <row r="966" spans="1:29" ht="13" x14ac:dyDescent="0.3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  <c r="AA966" s="11"/>
      <c r="AB966" s="11"/>
      <c r="AC966" s="11"/>
    </row>
    <row r="967" spans="1:29" ht="13" x14ac:dyDescent="0.3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  <c r="AA967" s="11"/>
      <c r="AB967" s="11"/>
      <c r="AC967" s="11"/>
    </row>
    <row r="968" spans="1:29" ht="13" x14ac:dyDescent="0.3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  <c r="AA968" s="11"/>
      <c r="AB968" s="11"/>
      <c r="AC968" s="11"/>
    </row>
    <row r="969" spans="1:29" ht="13" x14ac:dyDescent="0.3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  <c r="AA969" s="11"/>
      <c r="AB969" s="11"/>
      <c r="AC969" s="11"/>
    </row>
    <row r="970" spans="1:29" ht="13" x14ac:dyDescent="0.3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  <c r="AA970" s="11"/>
      <c r="AB970" s="11"/>
      <c r="AC970" s="11"/>
    </row>
    <row r="971" spans="1:29" ht="13" x14ac:dyDescent="0.3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  <c r="AA971" s="11"/>
      <c r="AB971" s="11"/>
      <c r="AC971" s="11"/>
    </row>
    <row r="972" spans="1:29" ht="13" x14ac:dyDescent="0.3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  <c r="AA972" s="11"/>
      <c r="AB972" s="11"/>
      <c r="AC972" s="11"/>
    </row>
    <row r="973" spans="1:29" ht="13" x14ac:dyDescent="0.3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  <c r="AA973" s="11"/>
      <c r="AB973" s="11"/>
      <c r="AC973" s="11"/>
    </row>
    <row r="974" spans="1:29" ht="13" x14ac:dyDescent="0.3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  <c r="AA974" s="11"/>
      <c r="AB974" s="11"/>
      <c r="AC974" s="11"/>
    </row>
    <row r="975" spans="1:29" ht="13" x14ac:dyDescent="0.3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  <c r="AA975" s="11"/>
      <c r="AB975" s="11"/>
      <c r="AC975" s="11"/>
    </row>
    <row r="976" spans="1:29" ht="13" x14ac:dyDescent="0.3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  <c r="AA976" s="11"/>
      <c r="AB976" s="11"/>
      <c r="AC976" s="11"/>
    </row>
    <row r="977" spans="1:29" ht="13" x14ac:dyDescent="0.3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  <c r="AA977" s="11"/>
      <c r="AB977" s="11"/>
      <c r="AC977" s="11"/>
    </row>
    <row r="978" spans="1:29" ht="13" x14ac:dyDescent="0.3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  <c r="AA978" s="11"/>
      <c r="AB978" s="11"/>
      <c r="AC978" s="11"/>
    </row>
    <row r="979" spans="1:29" ht="13" x14ac:dyDescent="0.3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  <c r="AA979" s="11"/>
      <c r="AB979" s="11"/>
      <c r="AC979" s="11"/>
    </row>
    <row r="980" spans="1:29" ht="13" x14ac:dyDescent="0.3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  <c r="AA980" s="11"/>
      <c r="AB980" s="11"/>
      <c r="AC980" s="11"/>
    </row>
    <row r="981" spans="1:29" ht="13" x14ac:dyDescent="0.3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  <c r="AA981" s="11"/>
      <c r="AB981" s="11"/>
      <c r="AC981" s="11"/>
    </row>
    <row r="982" spans="1:29" ht="13" x14ac:dyDescent="0.3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  <c r="AA982" s="11"/>
      <c r="AB982" s="11"/>
      <c r="AC982" s="11"/>
    </row>
    <row r="983" spans="1:29" ht="13" x14ac:dyDescent="0.3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  <c r="AA983" s="11"/>
      <c r="AB983" s="11"/>
      <c r="AC983" s="11"/>
    </row>
    <row r="984" spans="1:29" ht="13" x14ac:dyDescent="0.3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  <c r="AA984" s="11"/>
      <c r="AB984" s="11"/>
      <c r="AC984" s="11"/>
    </row>
    <row r="985" spans="1:29" ht="13" x14ac:dyDescent="0.3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  <c r="AA985" s="11"/>
      <c r="AB985" s="11"/>
      <c r="AC985" s="11"/>
    </row>
    <row r="986" spans="1:29" ht="13" x14ac:dyDescent="0.3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  <c r="AA986" s="11"/>
      <c r="AB986" s="11"/>
      <c r="AC986" s="11"/>
    </row>
    <row r="987" spans="1:29" ht="13" x14ac:dyDescent="0.3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  <c r="AA987" s="11"/>
      <c r="AB987" s="11"/>
      <c r="AC987" s="11"/>
    </row>
    <row r="988" spans="1:29" ht="13" x14ac:dyDescent="0.3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  <c r="AA988" s="11"/>
      <c r="AB988" s="11"/>
      <c r="AC988" s="11"/>
    </row>
    <row r="989" spans="1:29" ht="13" x14ac:dyDescent="0.3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  <c r="AA989" s="11"/>
      <c r="AB989" s="11"/>
      <c r="AC989" s="11"/>
    </row>
    <row r="990" spans="1:29" ht="13" x14ac:dyDescent="0.3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  <c r="AA990" s="11"/>
      <c r="AB990" s="11"/>
      <c r="AC990" s="11"/>
    </row>
    <row r="991" spans="1:29" ht="13" x14ac:dyDescent="0.3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  <c r="AA991" s="11"/>
      <c r="AB991" s="11"/>
      <c r="AC991" s="11"/>
    </row>
    <row r="992" spans="1:29" ht="13" x14ac:dyDescent="0.3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  <c r="AA992" s="11"/>
      <c r="AB992" s="11"/>
      <c r="AC992" s="11"/>
    </row>
    <row r="993" spans="1:29" ht="13" x14ac:dyDescent="0.3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  <c r="AA993" s="11"/>
      <c r="AB993" s="11"/>
      <c r="AC993" s="11"/>
    </row>
    <row r="994" spans="1:29" ht="13" x14ac:dyDescent="0.3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  <c r="AA994" s="11"/>
      <c r="AB994" s="11"/>
      <c r="AC994" s="11"/>
    </row>
    <row r="995" spans="1:29" ht="13" x14ac:dyDescent="0.3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  <c r="AA995" s="11"/>
      <c r="AB995" s="11"/>
      <c r="AC995" s="11"/>
    </row>
    <row r="996" spans="1:29" ht="13" x14ac:dyDescent="0.3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  <c r="AA996" s="11"/>
      <c r="AB996" s="11"/>
      <c r="AC996" s="11"/>
    </row>
    <row r="997" spans="1:29" ht="13" x14ac:dyDescent="0.3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  <c r="AA997" s="11"/>
      <c r="AB997" s="11"/>
      <c r="AC997" s="11"/>
    </row>
    <row r="998" spans="1:29" ht="13" x14ac:dyDescent="0.3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  <c r="AA998" s="11"/>
      <c r="AB998" s="11"/>
      <c r="AC998" s="11"/>
    </row>
    <row r="999" spans="1:29" ht="13" x14ac:dyDescent="0.3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  <c r="AA999" s="11"/>
      <c r="AB999" s="11"/>
      <c r="AC999" s="11"/>
    </row>
    <row r="1000" spans="1:29" ht="13" x14ac:dyDescent="0.3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  <c r="AA1000" s="11"/>
      <c r="AB1000" s="11"/>
      <c r="AC1000" s="11"/>
    </row>
    <row r="1001" spans="1:29" ht="13" x14ac:dyDescent="0.3">
      <c r="A1001" s="11"/>
      <c r="B1001" s="11"/>
      <c r="C1001" s="11"/>
      <c r="D1001" s="11"/>
      <c r="E1001" s="11"/>
      <c r="F1001" s="11"/>
      <c r="G1001" s="11"/>
      <c r="H1001" s="11"/>
      <c r="I1001" s="11"/>
      <c r="J1001" s="11"/>
      <c r="K1001" s="11"/>
      <c r="L1001" s="11"/>
      <c r="M1001" s="11"/>
      <c r="N1001" s="11"/>
      <c r="O1001" s="11"/>
      <c r="P1001" s="11"/>
      <c r="Q1001" s="11"/>
      <c r="R1001" s="11"/>
      <c r="S1001" s="11"/>
      <c r="T1001" s="11"/>
      <c r="U1001" s="11"/>
      <c r="V1001" s="11"/>
      <c r="W1001" s="11"/>
      <c r="X1001" s="11"/>
      <c r="Y1001" s="11"/>
      <c r="Z1001" s="11"/>
      <c r="AA1001" s="11"/>
      <c r="AB1001" s="11"/>
      <c r="AC1001" s="11"/>
    </row>
    <row r="1002" spans="1:29" ht="13" x14ac:dyDescent="0.3">
      <c r="A1002" s="11"/>
      <c r="B1002" s="11"/>
      <c r="C1002" s="11"/>
      <c r="D1002" s="11"/>
      <c r="E1002" s="11"/>
      <c r="F1002" s="11"/>
      <c r="G1002" s="11"/>
      <c r="H1002" s="11"/>
      <c r="I1002" s="11"/>
      <c r="J1002" s="11"/>
      <c r="K1002" s="11"/>
      <c r="L1002" s="11"/>
      <c r="M1002" s="11"/>
      <c r="N1002" s="11"/>
      <c r="O1002" s="11"/>
      <c r="P1002" s="11"/>
      <c r="Q1002" s="11"/>
      <c r="R1002" s="11"/>
      <c r="S1002" s="11"/>
      <c r="T1002" s="11"/>
      <c r="U1002" s="11"/>
      <c r="V1002" s="11"/>
      <c r="W1002" s="11"/>
      <c r="X1002" s="11"/>
      <c r="Y1002" s="11"/>
      <c r="Z1002" s="11"/>
      <c r="AA1002" s="11"/>
      <c r="AB1002" s="11"/>
      <c r="AC1002" s="11"/>
    </row>
    <row r="1003" spans="1:29" ht="13" x14ac:dyDescent="0.3">
      <c r="A1003" s="11"/>
      <c r="B1003" s="11"/>
      <c r="C1003" s="11"/>
      <c r="D1003" s="11"/>
      <c r="E1003" s="11"/>
      <c r="F1003" s="11"/>
      <c r="G1003" s="11"/>
      <c r="H1003" s="11"/>
      <c r="I1003" s="11"/>
      <c r="J1003" s="11"/>
      <c r="K1003" s="11"/>
      <c r="L1003" s="11"/>
      <c r="M1003" s="11"/>
      <c r="N1003" s="11"/>
      <c r="O1003" s="11"/>
      <c r="P1003" s="11"/>
      <c r="Q1003" s="11"/>
      <c r="R1003" s="11"/>
      <c r="S1003" s="11"/>
      <c r="T1003" s="11"/>
      <c r="U1003" s="11"/>
      <c r="V1003" s="11"/>
      <c r="W1003" s="11"/>
      <c r="X1003" s="11"/>
      <c r="Y1003" s="11"/>
      <c r="Z1003" s="11"/>
      <c r="AA1003" s="11"/>
      <c r="AB1003" s="11"/>
      <c r="AC1003" s="11"/>
    </row>
    <row r="1004" spans="1:29" ht="13" x14ac:dyDescent="0.3">
      <c r="A1004" s="11"/>
      <c r="B1004" s="11"/>
      <c r="C1004" s="11"/>
      <c r="D1004" s="11"/>
      <c r="E1004" s="11"/>
      <c r="F1004" s="11"/>
      <c r="G1004" s="11"/>
      <c r="H1004" s="11"/>
      <c r="I1004" s="11"/>
      <c r="J1004" s="11"/>
      <c r="K1004" s="11"/>
      <c r="L1004" s="11"/>
      <c r="M1004" s="11"/>
      <c r="N1004" s="11"/>
      <c r="O1004" s="11"/>
      <c r="P1004" s="11"/>
      <c r="Q1004" s="11"/>
      <c r="R1004" s="11"/>
      <c r="S1004" s="11"/>
      <c r="T1004" s="11"/>
      <c r="U1004" s="11"/>
      <c r="V1004" s="11"/>
      <c r="W1004" s="11"/>
      <c r="X1004" s="11"/>
      <c r="Y1004" s="11"/>
      <c r="Z1004" s="11"/>
      <c r="AA1004" s="11"/>
      <c r="AB1004" s="11"/>
      <c r="AC1004" s="11"/>
    </row>
    <row r="1005" spans="1:29" ht="13" x14ac:dyDescent="0.3">
      <c r="A1005" s="11"/>
      <c r="B1005" s="11"/>
      <c r="C1005" s="11"/>
      <c r="D1005" s="11"/>
      <c r="E1005" s="11"/>
      <c r="F1005" s="11"/>
      <c r="G1005" s="11"/>
      <c r="H1005" s="11"/>
      <c r="I1005" s="11"/>
      <c r="J1005" s="11"/>
      <c r="K1005" s="11"/>
      <c r="L1005" s="11"/>
      <c r="M1005" s="11"/>
      <c r="N1005" s="11"/>
      <c r="O1005" s="11"/>
      <c r="P1005" s="11"/>
      <c r="Q1005" s="11"/>
      <c r="R1005" s="11"/>
      <c r="S1005" s="11"/>
      <c r="T1005" s="11"/>
      <c r="U1005" s="11"/>
      <c r="V1005" s="11"/>
      <c r="W1005" s="11"/>
      <c r="X1005" s="11"/>
      <c r="Y1005" s="11"/>
      <c r="Z1005" s="11"/>
      <c r="AA1005" s="11"/>
      <c r="AB1005" s="11"/>
      <c r="AC1005" s="11"/>
    </row>
    <row r="1006" spans="1:29" ht="13" x14ac:dyDescent="0.3">
      <c r="A1006" s="11"/>
      <c r="B1006" s="11"/>
      <c r="C1006" s="11"/>
      <c r="D1006" s="11"/>
      <c r="E1006" s="11"/>
      <c r="F1006" s="11"/>
      <c r="G1006" s="11"/>
      <c r="H1006" s="11"/>
      <c r="I1006" s="11"/>
      <c r="J1006" s="11"/>
      <c r="K1006" s="11"/>
      <c r="L1006" s="11"/>
      <c r="M1006" s="11"/>
      <c r="N1006" s="11"/>
      <c r="O1006" s="11"/>
      <c r="P1006" s="11"/>
      <c r="Q1006" s="11"/>
      <c r="R1006" s="11"/>
      <c r="S1006" s="11"/>
      <c r="T1006" s="11"/>
      <c r="U1006" s="11"/>
      <c r="V1006" s="11"/>
      <c r="W1006" s="11"/>
      <c r="X1006" s="11"/>
      <c r="Y1006" s="11"/>
      <c r="Z1006" s="11"/>
      <c r="AA1006" s="11"/>
      <c r="AB1006" s="11"/>
      <c r="AC1006" s="11"/>
    </row>
    <row r="1007" spans="1:29" ht="13" x14ac:dyDescent="0.3">
      <c r="A1007" s="11"/>
      <c r="B1007" s="11"/>
      <c r="C1007" s="11"/>
      <c r="D1007" s="11"/>
      <c r="E1007" s="11"/>
      <c r="F1007" s="11"/>
      <c r="G1007" s="11"/>
      <c r="H1007" s="11"/>
      <c r="I1007" s="11"/>
      <c r="J1007" s="11"/>
      <c r="K1007" s="11"/>
      <c r="L1007" s="11"/>
      <c r="M1007" s="11"/>
      <c r="N1007" s="11"/>
      <c r="O1007" s="11"/>
      <c r="P1007" s="11"/>
      <c r="Q1007" s="11"/>
      <c r="R1007" s="11"/>
      <c r="S1007" s="11"/>
      <c r="T1007" s="11"/>
      <c r="U1007" s="11"/>
      <c r="V1007" s="11"/>
      <c r="W1007" s="11"/>
      <c r="X1007" s="11"/>
      <c r="Y1007" s="11"/>
      <c r="Z1007" s="11"/>
      <c r="AA1007" s="11"/>
      <c r="AB1007" s="11"/>
      <c r="AC1007" s="11"/>
    </row>
    <row r="1008" spans="1:29" ht="13" x14ac:dyDescent="0.3">
      <c r="A1008" s="11"/>
      <c r="B1008" s="11"/>
      <c r="C1008" s="11"/>
      <c r="D1008" s="11"/>
      <c r="E1008" s="11"/>
      <c r="F1008" s="11"/>
      <c r="G1008" s="11"/>
      <c r="H1008" s="11"/>
      <c r="I1008" s="11"/>
      <c r="J1008" s="11"/>
      <c r="K1008" s="11"/>
      <c r="L1008" s="11"/>
      <c r="M1008" s="11"/>
      <c r="N1008" s="11"/>
      <c r="O1008" s="11"/>
      <c r="P1008" s="11"/>
      <c r="Q1008" s="11"/>
      <c r="R1008" s="11"/>
      <c r="S1008" s="11"/>
      <c r="T1008" s="11"/>
      <c r="U1008" s="11"/>
      <c r="V1008" s="11"/>
      <c r="W1008" s="11"/>
      <c r="X1008" s="11"/>
      <c r="Y1008" s="11"/>
      <c r="Z1008" s="11"/>
      <c r="AA1008" s="11"/>
      <c r="AB1008" s="11"/>
      <c r="AC1008" s="11"/>
    </row>
    <row r="1009" spans="1:29" ht="13" x14ac:dyDescent="0.3">
      <c r="A1009" s="11"/>
      <c r="B1009" s="11"/>
      <c r="C1009" s="11"/>
      <c r="D1009" s="11"/>
      <c r="E1009" s="11"/>
      <c r="F1009" s="11"/>
      <c r="G1009" s="11"/>
      <c r="H1009" s="11"/>
      <c r="I1009" s="11"/>
      <c r="J1009" s="11"/>
      <c r="K1009" s="11"/>
      <c r="L1009" s="11"/>
      <c r="M1009" s="11"/>
      <c r="N1009" s="11"/>
      <c r="O1009" s="11"/>
      <c r="P1009" s="11"/>
      <c r="Q1009" s="11"/>
      <c r="R1009" s="11"/>
      <c r="S1009" s="11"/>
      <c r="T1009" s="11"/>
      <c r="U1009" s="11"/>
      <c r="V1009" s="11"/>
      <c r="W1009" s="11"/>
      <c r="X1009" s="11"/>
      <c r="Y1009" s="11"/>
      <c r="Z1009" s="11"/>
      <c r="AA1009" s="11"/>
      <c r="AB1009" s="11"/>
      <c r="AC1009" s="11"/>
    </row>
    <row r="1010" spans="1:29" ht="13" x14ac:dyDescent="0.3">
      <c r="A1010" s="11"/>
      <c r="B1010" s="11"/>
      <c r="C1010" s="11"/>
      <c r="D1010" s="11"/>
      <c r="E1010" s="11"/>
      <c r="F1010" s="11"/>
      <c r="G1010" s="11"/>
      <c r="H1010" s="11"/>
      <c r="I1010" s="11"/>
      <c r="J1010" s="11"/>
      <c r="K1010" s="11"/>
      <c r="L1010" s="11"/>
      <c r="M1010" s="11"/>
      <c r="N1010" s="11"/>
      <c r="O1010" s="11"/>
      <c r="P1010" s="11"/>
      <c r="Q1010" s="11"/>
      <c r="R1010" s="11"/>
      <c r="S1010" s="11"/>
      <c r="T1010" s="11"/>
      <c r="U1010" s="11"/>
      <c r="V1010" s="11"/>
      <c r="W1010" s="11"/>
      <c r="X1010" s="11"/>
      <c r="Y1010" s="11"/>
      <c r="Z1010" s="11"/>
      <c r="AA1010" s="11"/>
      <c r="AB1010" s="11"/>
      <c r="AC1010" s="11"/>
    </row>
  </sheetData>
  <mergeCells count="10">
    <mergeCell ref="C19:L19"/>
    <mergeCell ref="C20:L20"/>
    <mergeCell ref="C17:G17"/>
    <mergeCell ref="C4:L4"/>
    <mergeCell ref="C5:L5"/>
    <mergeCell ref="C16:G16"/>
    <mergeCell ref="C15:G15"/>
    <mergeCell ref="D9:G9"/>
    <mergeCell ref="D11:G11"/>
    <mergeCell ref="D10:G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39997558519241921"/>
    <outlinePr summaryBelow="0" summaryRight="0"/>
  </sheetPr>
  <dimension ref="A1:AC1014"/>
  <sheetViews>
    <sheetView zoomScaleNormal="100" workbookViewId="0">
      <selection activeCell="C27" sqref="C27"/>
    </sheetView>
  </sheetViews>
  <sheetFormatPr baseColWidth="10" defaultColWidth="11.08203125" defaultRowHeight="15" customHeight="1" x14ac:dyDescent="0.3"/>
  <cols>
    <col min="1" max="2" width="4" style="1" customWidth="1"/>
    <col min="3" max="3" width="19.83203125" style="1" customWidth="1"/>
    <col min="4" max="7" width="7.33203125" style="1" customWidth="1"/>
    <col min="8" max="12" width="12.08203125" style="1" bestFit="1" customWidth="1"/>
    <col min="13" max="13" width="4" style="1" customWidth="1"/>
    <col min="14" max="16384" width="11.08203125" style="1"/>
  </cols>
  <sheetData>
    <row r="1" spans="1:29" ht="13.5" thickBot="1" x14ac:dyDescent="0.35">
      <c r="A1" s="8"/>
      <c r="B1" s="9"/>
      <c r="C1" s="72" t="s">
        <v>121</v>
      </c>
      <c r="D1" s="9"/>
      <c r="E1" s="9"/>
      <c r="F1" s="9"/>
      <c r="G1" s="9"/>
      <c r="H1" s="9"/>
      <c r="I1" s="9"/>
      <c r="J1" s="9"/>
      <c r="K1" s="9"/>
      <c r="L1" s="9"/>
      <c r="M1" s="9"/>
      <c r="N1" s="10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</row>
    <row r="2" spans="1:29" ht="13.5" thickBot="1" x14ac:dyDescent="0.35">
      <c r="A2" s="12"/>
      <c r="B2" s="238"/>
      <c r="C2" s="241"/>
      <c r="D2" s="242"/>
      <c r="E2" s="242"/>
      <c r="F2" s="242"/>
      <c r="G2" s="242"/>
      <c r="H2" s="242"/>
      <c r="I2" s="242"/>
      <c r="J2" s="242"/>
      <c r="K2" s="242"/>
      <c r="L2" s="242"/>
      <c r="M2" s="243"/>
      <c r="N2" s="10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</row>
    <row r="3" spans="1:29" ht="13.5" thickBot="1" x14ac:dyDescent="0.35">
      <c r="A3" s="12"/>
      <c r="B3" s="73"/>
      <c r="C3" s="74" t="s">
        <v>39</v>
      </c>
      <c r="D3" s="74"/>
      <c r="E3" s="74"/>
      <c r="F3" s="74"/>
      <c r="G3" s="74"/>
      <c r="H3" s="74"/>
      <c r="I3" s="74"/>
      <c r="J3" s="74"/>
      <c r="K3" s="74"/>
      <c r="L3" s="74"/>
      <c r="M3" s="75"/>
      <c r="N3" s="16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</row>
    <row r="4" spans="1:29" ht="13" x14ac:dyDescent="0.3">
      <c r="A4" s="12"/>
      <c r="B4" s="76"/>
      <c r="C4" s="275" t="s">
        <v>40</v>
      </c>
      <c r="D4" s="250"/>
      <c r="E4" s="250"/>
      <c r="F4" s="250"/>
      <c r="G4" s="250"/>
      <c r="H4" s="250"/>
      <c r="I4" s="250"/>
      <c r="J4" s="250"/>
      <c r="K4" s="250"/>
      <c r="L4" s="251"/>
      <c r="M4" s="77"/>
      <c r="N4" s="16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</row>
    <row r="5" spans="1:29" ht="13" x14ac:dyDescent="0.3">
      <c r="A5" s="12"/>
      <c r="B5" s="76"/>
      <c r="C5" s="275" t="s">
        <v>41</v>
      </c>
      <c r="D5" s="250"/>
      <c r="E5" s="250"/>
      <c r="F5" s="250"/>
      <c r="G5" s="250"/>
      <c r="H5" s="250"/>
      <c r="I5" s="250"/>
      <c r="J5" s="250"/>
      <c r="K5" s="250"/>
      <c r="L5" s="251"/>
      <c r="M5" s="77"/>
      <c r="N5" s="16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 ht="13.5" thickBot="1" x14ac:dyDescent="0.35">
      <c r="A6" s="12"/>
      <c r="B6" s="76"/>
      <c r="C6" s="8"/>
      <c r="D6" s="8"/>
      <c r="E6" s="8"/>
      <c r="F6" s="8"/>
      <c r="G6" s="8"/>
      <c r="H6" s="8"/>
      <c r="I6" s="8"/>
      <c r="J6" s="8"/>
      <c r="K6" s="8"/>
      <c r="L6" s="8"/>
      <c r="M6" s="77"/>
      <c r="N6" s="16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ht="13.5" thickBot="1" x14ac:dyDescent="0.35">
      <c r="A7" s="78"/>
      <c r="B7" s="17"/>
      <c r="C7" s="21" t="s">
        <v>7</v>
      </c>
      <c r="D7" s="78" t="str">
        <f>'SISTEMA TRANSMISION (INVERS)'!D7</f>
        <v>Indicar Zona de Postulación; [Local Comunitario, Local, Regional]</v>
      </c>
      <c r="E7" s="18"/>
      <c r="F7" s="18"/>
      <c r="G7" s="19"/>
      <c r="H7" s="8"/>
      <c r="I7" s="8"/>
      <c r="J7" s="8"/>
      <c r="K7" s="8"/>
      <c r="L7" s="8"/>
      <c r="M7" s="77"/>
      <c r="N7" s="16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</row>
    <row r="8" spans="1:29" ht="13.5" thickBot="1" x14ac:dyDescent="0.35">
      <c r="A8" s="78"/>
      <c r="B8" s="17"/>
      <c r="C8" s="21" t="s">
        <v>9</v>
      </c>
      <c r="D8" s="78" t="str">
        <f>'SISTEMA TRANSMISION (INVERS)'!D8</f>
        <v>Indicar Nombre de empresa</v>
      </c>
      <c r="E8" s="18"/>
      <c r="F8" s="18"/>
      <c r="G8" s="19"/>
      <c r="H8" s="8"/>
      <c r="I8" s="8"/>
      <c r="J8" s="8"/>
      <c r="K8" s="8"/>
      <c r="L8" s="8"/>
      <c r="M8" s="77"/>
      <c r="N8" s="16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</row>
    <row r="9" spans="1:29" ht="13" x14ac:dyDescent="0.3">
      <c r="A9" s="78"/>
      <c r="B9" s="17"/>
      <c r="C9" s="21" t="str">
        <f>HOUSING!C9</f>
        <v>POTENCIA DE TX</v>
      </c>
      <c r="D9" s="261" t="str">
        <f>HOUSING!D9</f>
        <v>Indicar Potencia en Watts [W]</v>
      </c>
      <c r="E9" s="250"/>
      <c r="F9" s="250"/>
      <c r="G9" s="251"/>
      <c r="H9" s="8"/>
      <c r="I9" s="8"/>
      <c r="J9" s="8"/>
      <c r="K9" s="8"/>
      <c r="L9" s="8"/>
      <c r="M9" s="77"/>
      <c r="N9" s="16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</row>
    <row r="10" spans="1:29" ht="13" x14ac:dyDescent="0.3">
      <c r="A10" s="78"/>
      <c r="B10" s="17"/>
      <c r="C10" s="21" t="s">
        <v>106</v>
      </c>
      <c r="D10" s="283">
        <f>+INDICADORES!C17</f>
        <v>0.04</v>
      </c>
      <c r="E10" s="250"/>
      <c r="F10" s="250"/>
      <c r="G10" s="251"/>
      <c r="H10" s="8"/>
      <c r="I10" s="8"/>
      <c r="J10" s="8"/>
      <c r="K10" s="8"/>
      <c r="L10" s="8"/>
      <c r="M10" s="77"/>
      <c r="N10" s="16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</row>
    <row r="11" spans="1:29" ht="13" x14ac:dyDescent="0.3">
      <c r="A11" s="78"/>
      <c r="B11" s="17"/>
      <c r="C11" s="21"/>
      <c r="D11" s="261"/>
      <c r="E11" s="250"/>
      <c r="F11" s="250"/>
      <c r="G11" s="251"/>
      <c r="H11" s="8"/>
      <c r="I11" s="8"/>
      <c r="J11" s="8"/>
      <c r="K11" s="8"/>
      <c r="L11" s="8"/>
      <c r="M11" s="77"/>
      <c r="N11" s="16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</row>
    <row r="12" spans="1:29" ht="13" x14ac:dyDescent="0.3">
      <c r="A12" s="78"/>
      <c r="B12" s="79"/>
      <c r="C12" s="24"/>
      <c r="D12" s="80"/>
      <c r="E12" s="9"/>
      <c r="F12" s="9"/>
      <c r="G12" s="9"/>
      <c r="H12" s="9"/>
      <c r="I12" s="9"/>
      <c r="J12" s="9"/>
      <c r="K12" s="9"/>
      <c r="L12" s="9"/>
      <c r="M12" s="81"/>
      <c r="N12" s="16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</row>
    <row r="13" spans="1:29" ht="52.5" thickBot="1" x14ac:dyDescent="0.35">
      <c r="A13" s="119"/>
      <c r="B13" s="120"/>
      <c r="C13" s="216" t="s">
        <v>21</v>
      </c>
      <c r="D13" s="217" t="s">
        <v>42</v>
      </c>
      <c r="E13" s="217" t="s">
        <v>43</v>
      </c>
      <c r="F13" s="217" t="s">
        <v>44</v>
      </c>
      <c r="G13" s="217" t="s">
        <v>130</v>
      </c>
      <c r="H13" s="217" t="s">
        <v>15</v>
      </c>
      <c r="I13" s="217" t="s">
        <v>16</v>
      </c>
      <c r="J13" s="217" t="s">
        <v>17</v>
      </c>
      <c r="K13" s="217" t="s">
        <v>18</v>
      </c>
      <c r="L13" s="218" t="s">
        <v>19</v>
      </c>
      <c r="M13" s="121"/>
      <c r="N13" s="16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</row>
    <row r="14" spans="1:29" ht="13.5" thickBot="1" x14ac:dyDescent="0.35">
      <c r="A14" s="89"/>
      <c r="B14" s="90"/>
      <c r="C14" s="123" t="s">
        <v>126</v>
      </c>
      <c r="D14" s="124">
        <v>3000</v>
      </c>
      <c r="E14" s="125">
        <f t="shared" ref="E14:E18" si="0">(D14/1000)</f>
        <v>3</v>
      </c>
      <c r="F14" s="125">
        <f t="shared" ref="F14:F18" si="1">((E14*24)*365)</f>
        <v>26280</v>
      </c>
      <c r="G14" s="126">
        <v>151</v>
      </c>
      <c r="H14" s="127">
        <f>(F14*G14)</f>
        <v>3968280</v>
      </c>
      <c r="I14" s="128">
        <f>SUM(H14,H14*$D$10)</f>
        <v>4127011.2</v>
      </c>
      <c r="J14" s="128">
        <f t="shared" ref="J14:L14" si="2">SUM(I14,I14*$D$10)</f>
        <v>4292091.648</v>
      </c>
      <c r="K14" s="128">
        <f t="shared" si="2"/>
        <v>4463775.3139199996</v>
      </c>
      <c r="L14" s="128">
        <f t="shared" si="2"/>
        <v>4642326.3264767993</v>
      </c>
      <c r="M14" s="91"/>
      <c r="N14" s="16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</row>
    <row r="15" spans="1:29" ht="13.5" thickBot="1" x14ac:dyDescent="0.35">
      <c r="A15" s="89"/>
      <c r="B15" s="90"/>
      <c r="C15" s="129" t="s">
        <v>127</v>
      </c>
      <c r="D15" s="130">
        <v>100</v>
      </c>
      <c r="E15" s="131">
        <f t="shared" si="0"/>
        <v>0.1</v>
      </c>
      <c r="F15" s="131">
        <f t="shared" si="1"/>
        <v>876.00000000000011</v>
      </c>
      <c r="G15" s="132">
        <v>151</v>
      </c>
      <c r="H15" s="127">
        <f t="shared" ref="H15:H18" si="3">(F15*G15)</f>
        <v>132276.00000000003</v>
      </c>
      <c r="I15" s="128">
        <f>SUM(H15,H15*$D$10)</f>
        <v>137567.04000000004</v>
      </c>
      <c r="J15" s="128">
        <f t="shared" ref="J15:L18" si="4">SUM(I15,I15*$D$10)</f>
        <v>143069.72160000005</v>
      </c>
      <c r="K15" s="128">
        <f t="shared" si="4"/>
        <v>148792.51046400005</v>
      </c>
      <c r="L15" s="128">
        <f t="shared" si="4"/>
        <v>154744.21088256006</v>
      </c>
      <c r="M15" s="91"/>
      <c r="N15" s="16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</row>
    <row r="16" spans="1:29" ht="13.5" thickBot="1" x14ac:dyDescent="0.35">
      <c r="A16" s="89"/>
      <c r="B16" s="90"/>
      <c r="C16" s="129" t="s">
        <v>128</v>
      </c>
      <c r="D16" s="130">
        <v>200</v>
      </c>
      <c r="E16" s="131">
        <f t="shared" si="0"/>
        <v>0.2</v>
      </c>
      <c r="F16" s="131">
        <f t="shared" si="1"/>
        <v>1752.0000000000002</v>
      </c>
      <c r="G16" s="132">
        <v>151</v>
      </c>
      <c r="H16" s="127">
        <f t="shared" si="3"/>
        <v>264552.00000000006</v>
      </c>
      <c r="I16" s="128">
        <f>SUM(H16,H16*$D$10)</f>
        <v>275134.08000000007</v>
      </c>
      <c r="J16" s="128">
        <f t="shared" si="4"/>
        <v>286139.4432000001</v>
      </c>
      <c r="K16" s="128">
        <f t="shared" si="4"/>
        <v>297585.0209280001</v>
      </c>
      <c r="L16" s="128">
        <f t="shared" si="4"/>
        <v>309488.42176512012</v>
      </c>
      <c r="M16" s="91"/>
      <c r="N16" s="16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</row>
    <row r="17" spans="1:29" ht="13.5" thickBot="1" x14ac:dyDescent="0.35">
      <c r="A17" s="89"/>
      <c r="B17" s="90"/>
      <c r="C17" s="133" t="s">
        <v>129</v>
      </c>
      <c r="D17" s="134">
        <v>300</v>
      </c>
      <c r="E17" s="135">
        <f t="shared" si="0"/>
        <v>0.3</v>
      </c>
      <c r="F17" s="135">
        <f t="shared" si="1"/>
        <v>2627.9999999999995</v>
      </c>
      <c r="G17" s="136">
        <v>151</v>
      </c>
      <c r="H17" s="127">
        <f t="shared" si="3"/>
        <v>396827.99999999994</v>
      </c>
      <c r="I17" s="128">
        <f>SUM(H17,H17*$D$10)</f>
        <v>412701.11999999994</v>
      </c>
      <c r="J17" s="128">
        <f t="shared" si="4"/>
        <v>429209.16479999991</v>
      </c>
      <c r="K17" s="128">
        <f t="shared" si="4"/>
        <v>446377.53139199992</v>
      </c>
      <c r="L17" s="128">
        <f t="shared" si="4"/>
        <v>464232.63264767989</v>
      </c>
      <c r="M17" s="91"/>
      <c r="N17" s="16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</row>
    <row r="18" spans="1:29" ht="26.5" thickBot="1" x14ac:dyDescent="0.35">
      <c r="A18" s="89"/>
      <c r="B18" s="90"/>
      <c r="C18" s="137" t="s">
        <v>100</v>
      </c>
      <c r="D18" s="138">
        <v>100</v>
      </c>
      <c r="E18" s="139">
        <f t="shared" si="0"/>
        <v>0.1</v>
      </c>
      <c r="F18" s="139">
        <f t="shared" si="1"/>
        <v>876.00000000000011</v>
      </c>
      <c r="G18" s="140">
        <v>151</v>
      </c>
      <c r="H18" s="127">
        <f t="shared" si="3"/>
        <v>132276.00000000003</v>
      </c>
      <c r="I18" s="128">
        <f>SUM(H18,H18*$D$10)</f>
        <v>137567.04000000004</v>
      </c>
      <c r="J18" s="128">
        <f t="shared" si="4"/>
        <v>143069.72160000005</v>
      </c>
      <c r="K18" s="128">
        <f t="shared" si="4"/>
        <v>148792.51046400005</v>
      </c>
      <c r="L18" s="128">
        <f t="shared" si="4"/>
        <v>154744.21088256006</v>
      </c>
      <c r="M18" s="91"/>
      <c r="N18" s="122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</row>
    <row r="19" spans="1:29" ht="13.5" thickBot="1" x14ac:dyDescent="0.35">
      <c r="A19" s="89"/>
      <c r="B19" s="90"/>
      <c r="C19" s="279" t="s">
        <v>28</v>
      </c>
      <c r="D19" s="253"/>
      <c r="E19" s="253"/>
      <c r="F19" s="253"/>
      <c r="G19" s="280"/>
      <c r="H19" s="105">
        <f>SUM(H14:H17)</f>
        <v>4761936</v>
      </c>
      <c r="I19" s="105">
        <f>SUM(I14:I17)</f>
        <v>4952413.4400000004</v>
      </c>
      <c r="J19" s="105">
        <f>SUM(J14:J17)</f>
        <v>5150509.9775999989</v>
      </c>
      <c r="K19" s="105">
        <f>SUM(K14:K17)</f>
        <v>5356530.3767039999</v>
      </c>
      <c r="L19" s="106">
        <f>SUM(L14:L17)</f>
        <v>5570791.5917721596</v>
      </c>
      <c r="M19" s="91"/>
      <c r="N19" s="16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</row>
    <row r="20" spans="1:29" ht="13" x14ac:dyDescent="0.3">
      <c r="A20" s="89"/>
      <c r="B20" s="90"/>
      <c r="C20" s="281" t="s">
        <v>32</v>
      </c>
      <c r="D20" s="256"/>
      <c r="E20" s="256"/>
      <c r="F20" s="256"/>
      <c r="G20" s="282"/>
      <c r="H20" s="107">
        <f t="shared" ref="H20:L20" si="5">(H19*19%)</f>
        <v>904767.84</v>
      </c>
      <c r="I20" s="107">
        <f t="shared" si="5"/>
        <v>940958.5536000001</v>
      </c>
      <c r="J20" s="107">
        <f t="shared" si="5"/>
        <v>978596.89574399986</v>
      </c>
      <c r="K20" s="107">
        <f t="shared" si="5"/>
        <v>1017740.77157376</v>
      </c>
      <c r="L20" s="108">
        <f t="shared" si="5"/>
        <v>1058450.4024367104</v>
      </c>
      <c r="M20" s="91"/>
      <c r="N20" s="16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</row>
    <row r="21" spans="1:29" ht="13" x14ac:dyDescent="0.3">
      <c r="A21" s="89"/>
      <c r="B21" s="90"/>
      <c r="C21" s="273" t="s">
        <v>36</v>
      </c>
      <c r="D21" s="259"/>
      <c r="E21" s="259"/>
      <c r="F21" s="259"/>
      <c r="G21" s="274"/>
      <c r="H21" s="109">
        <f t="shared" ref="H21:L21" si="6">SUM(H19,H20)</f>
        <v>5666703.8399999999</v>
      </c>
      <c r="I21" s="109">
        <f t="shared" si="6"/>
        <v>5893371.9936000006</v>
      </c>
      <c r="J21" s="109">
        <f t="shared" si="6"/>
        <v>6129106.8733439986</v>
      </c>
      <c r="K21" s="109">
        <f t="shared" si="6"/>
        <v>6374271.1482777596</v>
      </c>
      <c r="L21" s="110">
        <f t="shared" si="6"/>
        <v>6629241.9942088705</v>
      </c>
      <c r="M21" s="91"/>
      <c r="N21" s="16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</row>
    <row r="22" spans="1:29" ht="13" x14ac:dyDescent="0.3">
      <c r="A22" s="12"/>
      <c r="B22" s="92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4"/>
      <c r="N22" s="16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</row>
    <row r="23" spans="1:29" ht="13" x14ac:dyDescent="0.3">
      <c r="A23" s="12"/>
      <c r="B23" s="92"/>
      <c r="C23" s="267"/>
      <c r="D23" s="268"/>
      <c r="E23" s="268"/>
      <c r="F23" s="268"/>
      <c r="G23" s="268"/>
      <c r="H23" s="268"/>
      <c r="I23" s="268"/>
      <c r="J23" s="268"/>
      <c r="K23" s="268"/>
      <c r="L23" s="269"/>
      <c r="M23" s="94"/>
      <c r="N23" s="16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</row>
    <row r="24" spans="1:29" ht="13" x14ac:dyDescent="0.3">
      <c r="A24" s="65"/>
      <c r="B24" s="95"/>
      <c r="C24" s="270"/>
      <c r="D24" s="271"/>
      <c r="E24" s="271"/>
      <c r="F24" s="271"/>
      <c r="G24" s="271"/>
      <c r="H24" s="271"/>
      <c r="I24" s="271"/>
      <c r="J24" s="271"/>
      <c r="K24" s="271"/>
      <c r="L24" s="272"/>
      <c r="M24" s="96"/>
      <c r="N24" s="16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</row>
    <row r="25" spans="1:29" ht="13" x14ac:dyDescent="0.3">
      <c r="A25" s="65"/>
      <c r="B25" s="97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9"/>
      <c r="N25" s="16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</row>
    <row r="26" spans="1:29" ht="13.5" thickBot="1" x14ac:dyDescent="0.35">
      <c r="A26" s="111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</row>
    <row r="27" spans="1:29" ht="13" x14ac:dyDescent="0.3">
      <c r="A27" s="11"/>
      <c r="B27" s="11"/>
      <c r="C27" s="72" t="s">
        <v>121</v>
      </c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</row>
    <row r="28" spans="1:29" ht="13" x14ac:dyDescent="0.3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</row>
    <row r="29" spans="1:29" ht="13" x14ac:dyDescent="0.3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</row>
    <row r="30" spans="1:29" ht="13" x14ac:dyDescent="0.3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</row>
    <row r="31" spans="1:29" ht="13" x14ac:dyDescent="0.3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</row>
    <row r="32" spans="1:29" ht="13" x14ac:dyDescent="0.3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</row>
    <row r="33" spans="1:29" ht="13" x14ac:dyDescent="0.3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</row>
    <row r="34" spans="1:29" ht="13" x14ac:dyDescent="0.3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</row>
    <row r="35" spans="1:29" ht="13" x14ac:dyDescent="0.3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</row>
    <row r="36" spans="1:29" ht="13" x14ac:dyDescent="0.3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</row>
    <row r="37" spans="1:29" ht="13" x14ac:dyDescent="0.3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</row>
    <row r="38" spans="1:29" ht="13" x14ac:dyDescent="0.3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</row>
    <row r="39" spans="1:29" ht="13" x14ac:dyDescent="0.3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</row>
    <row r="40" spans="1:29" ht="13" x14ac:dyDescent="0.3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</row>
    <row r="41" spans="1:29" ht="13" x14ac:dyDescent="0.3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</row>
    <row r="42" spans="1:29" ht="13" x14ac:dyDescent="0.3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</row>
    <row r="43" spans="1:29" ht="13" x14ac:dyDescent="0.3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</row>
    <row r="44" spans="1:29" ht="13" x14ac:dyDescent="0.3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</row>
    <row r="45" spans="1:29" ht="13" x14ac:dyDescent="0.3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</row>
    <row r="46" spans="1:29" ht="13" x14ac:dyDescent="0.3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</row>
    <row r="47" spans="1:29" ht="13" x14ac:dyDescent="0.3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</row>
    <row r="48" spans="1:29" ht="13" x14ac:dyDescent="0.3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</row>
    <row r="49" spans="1:29" ht="13" x14ac:dyDescent="0.3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</row>
    <row r="50" spans="1:29" ht="13" x14ac:dyDescent="0.3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</row>
    <row r="51" spans="1:29" ht="13" x14ac:dyDescent="0.3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</row>
    <row r="52" spans="1:29" ht="13" x14ac:dyDescent="0.3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</row>
    <row r="53" spans="1:29" ht="13" x14ac:dyDescent="0.3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</row>
    <row r="54" spans="1:29" ht="13" x14ac:dyDescent="0.3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</row>
    <row r="55" spans="1:29" ht="13" x14ac:dyDescent="0.3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</row>
    <row r="56" spans="1:29" ht="13" x14ac:dyDescent="0.3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</row>
    <row r="57" spans="1:29" ht="13" x14ac:dyDescent="0.3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</row>
    <row r="58" spans="1:29" ht="13" x14ac:dyDescent="0.3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</row>
    <row r="59" spans="1:29" ht="13" x14ac:dyDescent="0.3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</row>
    <row r="60" spans="1:29" ht="13" x14ac:dyDescent="0.3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</row>
    <row r="61" spans="1:29" ht="13" x14ac:dyDescent="0.3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</row>
    <row r="62" spans="1:29" ht="13" x14ac:dyDescent="0.3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</row>
    <row r="63" spans="1:29" ht="13" x14ac:dyDescent="0.3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</row>
    <row r="64" spans="1:29" ht="13" x14ac:dyDescent="0.3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</row>
    <row r="65" spans="1:29" ht="13" x14ac:dyDescent="0.3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</row>
    <row r="66" spans="1:29" ht="13" x14ac:dyDescent="0.3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</row>
    <row r="67" spans="1:29" ht="13" x14ac:dyDescent="0.3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</row>
    <row r="68" spans="1:29" ht="13" x14ac:dyDescent="0.3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</row>
    <row r="69" spans="1:29" ht="13" x14ac:dyDescent="0.3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</row>
    <row r="70" spans="1:29" ht="13" x14ac:dyDescent="0.3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</row>
    <row r="71" spans="1:29" ht="13" x14ac:dyDescent="0.3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</row>
    <row r="72" spans="1:29" ht="13" x14ac:dyDescent="0.3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</row>
    <row r="73" spans="1:29" ht="13" x14ac:dyDescent="0.3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</row>
    <row r="74" spans="1:29" ht="13" x14ac:dyDescent="0.3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</row>
    <row r="75" spans="1:29" ht="13" x14ac:dyDescent="0.3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</row>
    <row r="76" spans="1:29" ht="13" x14ac:dyDescent="0.3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</row>
    <row r="77" spans="1:29" ht="13" x14ac:dyDescent="0.3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</row>
    <row r="78" spans="1:29" ht="13" x14ac:dyDescent="0.3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</row>
    <row r="79" spans="1:29" ht="13" x14ac:dyDescent="0.3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</row>
    <row r="80" spans="1:29" ht="13" x14ac:dyDescent="0.3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</row>
    <row r="81" spans="1:29" ht="13" x14ac:dyDescent="0.3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</row>
    <row r="82" spans="1:29" ht="13" x14ac:dyDescent="0.3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</row>
    <row r="83" spans="1:29" ht="13" x14ac:dyDescent="0.3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</row>
    <row r="84" spans="1:29" ht="13" x14ac:dyDescent="0.3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</row>
    <row r="85" spans="1:29" ht="13" x14ac:dyDescent="0.3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</row>
    <row r="86" spans="1:29" ht="13" x14ac:dyDescent="0.3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</row>
    <row r="87" spans="1:29" ht="13" x14ac:dyDescent="0.3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</row>
    <row r="88" spans="1:29" ht="13" x14ac:dyDescent="0.3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</row>
    <row r="89" spans="1:29" ht="13" x14ac:dyDescent="0.3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</row>
    <row r="90" spans="1:29" ht="13" x14ac:dyDescent="0.3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</row>
    <row r="91" spans="1:29" ht="13" x14ac:dyDescent="0.3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</row>
    <row r="92" spans="1:29" ht="13" x14ac:dyDescent="0.3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</row>
    <row r="93" spans="1:29" ht="13" x14ac:dyDescent="0.3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</row>
    <row r="94" spans="1:29" ht="13" x14ac:dyDescent="0.3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</row>
    <row r="95" spans="1:29" ht="13" x14ac:dyDescent="0.3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</row>
    <row r="96" spans="1:29" ht="13" x14ac:dyDescent="0.3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</row>
    <row r="97" spans="1:29" ht="13" x14ac:dyDescent="0.3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</row>
    <row r="98" spans="1:29" ht="13" x14ac:dyDescent="0.3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</row>
    <row r="99" spans="1:29" ht="13" x14ac:dyDescent="0.3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</row>
    <row r="100" spans="1:29" ht="13" x14ac:dyDescent="0.3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</row>
    <row r="101" spans="1:29" ht="13" x14ac:dyDescent="0.3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</row>
    <row r="102" spans="1:29" ht="13" x14ac:dyDescent="0.3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</row>
    <row r="103" spans="1:29" ht="13" x14ac:dyDescent="0.3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</row>
    <row r="104" spans="1:29" ht="13" x14ac:dyDescent="0.3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</row>
    <row r="105" spans="1:29" ht="13" x14ac:dyDescent="0.3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</row>
    <row r="106" spans="1:29" ht="13" x14ac:dyDescent="0.3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</row>
    <row r="107" spans="1:29" ht="13" x14ac:dyDescent="0.3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</row>
    <row r="108" spans="1:29" ht="13" x14ac:dyDescent="0.3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</row>
    <row r="109" spans="1:29" ht="13" x14ac:dyDescent="0.3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</row>
    <row r="110" spans="1:29" ht="13" x14ac:dyDescent="0.3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</row>
    <row r="111" spans="1:29" ht="13" x14ac:dyDescent="0.3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</row>
    <row r="112" spans="1:29" ht="13" x14ac:dyDescent="0.3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</row>
    <row r="113" spans="1:29" ht="13" x14ac:dyDescent="0.3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</row>
    <row r="114" spans="1:29" ht="13" x14ac:dyDescent="0.3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</row>
    <row r="115" spans="1:29" ht="13" x14ac:dyDescent="0.3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</row>
    <row r="116" spans="1:29" ht="13" x14ac:dyDescent="0.3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</row>
    <row r="117" spans="1:29" ht="13" x14ac:dyDescent="0.3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</row>
    <row r="118" spans="1:29" ht="13" x14ac:dyDescent="0.3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</row>
    <row r="119" spans="1:29" ht="13" x14ac:dyDescent="0.3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</row>
    <row r="120" spans="1:29" ht="13" x14ac:dyDescent="0.3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</row>
    <row r="121" spans="1:29" ht="13" x14ac:dyDescent="0.3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</row>
    <row r="122" spans="1:29" ht="13" x14ac:dyDescent="0.3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</row>
    <row r="123" spans="1:29" ht="13" x14ac:dyDescent="0.3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</row>
    <row r="124" spans="1:29" ht="13" x14ac:dyDescent="0.3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</row>
    <row r="125" spans="1:29" ht="13" x14ac:dyDescent="0.3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</row>
    <row r="126" spans="1:29" ht="13" x14ac:dyDescent="0.3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</row>
    <row r="127" spans="1:29" ht="13" x14ac:dyDescent="0.3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</row>
    <row r="128" spans="1:29" ht="13" x14ac:dyDescent="0.3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</row>
    <row r="129" spans="1:29" ht="13" x14ac:dyDescent="0.3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</row>
    <row r="130" spans="1:29" ht="13" x14ac:dyDescent="0.3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</row>
    <row r="131" spans="1:29" ht="13" x14ac:dyDescent="0.3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</row>
    <row r="132" spans="1:29" ht="13" x14ac:dyDescent="0.3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</row>
    <row r="133" spans="1:29" ht="13" x14ac:dyDescent="0.3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</row>
    <row r="134" spans="1:29" ht="13" x14ac:dyDescent="0.3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</row>
    <row r="135" spans="1:29" ht="13" x14ac:dyDescent="0.3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</row>
    <row r="136" spans="1:29" ht="13" x14ac:dyDescent="0.3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</row>
    <row r="137" spans="1:29" ht="13" x14ac:dyDescent="0.3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</row>
    <row r="138" spans="1:29" ht="13" x14ac:dyDescent="0.3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</row>
    <row r="139" spans="1:29" ht="13" x14ac:dyDescent="0.3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</row>
    <row r="140" spans="1:29" ht="13" x14ac:dyDescent="0.3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</row>
    <row r="141" spans="1:29" ht="13" x14ac:dyDescent="0.3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</row>
    <row r="142" spans="1:29" ht="13" x14ac:dyDescent="0.3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</row>
    <row r="143" spans="1:29" ht="13" x14ac:dyDescent="0.3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</row>
    <row r="144" spans="1:29" ht="13" x14ac:dyDescent="0.3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</row>
    <row r="145" spans="1:29" ht="13" x14ac:dyDescent="0.3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</row>
    <row r="146" spans="1:29" ht="13" x14ac:dyDescent="0.3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</row>
    <row r="147" spans="1:29" ht="13" x14ac:dyDescent="0.3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</row>
    <row r="148" spans="1:29" ht="13" x14ac:dyDescent="0.3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</row>
    <row r="149" spans="1:29" ht="13" x14ac:dyDescent="0.3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</row>
    <row r="150" spans="1:29" ht="13" x14ac:dyDescent="0.3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</row>
    <row r="151" spans="1:29" ht="13" x14ac:dyDescent="0.3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</row>
    <row r="152" spans="1:29" ht="13" x14ac:dyDescent="0.3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</row>
    <row r="153" spans="1:29" ht="13" x14ac:dyDescent="0.3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</row>
    <row r="154" spans="1:29" ht="13" x14ac:dyDescent="0.3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</row>
    <row r="155" spans="1:29" ht="13" x14ac:dyDescent="0.3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</row>
    <row r="156" spans="1:29" ht="13" x14ac:dyDescent="0.3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</row>
    <row r="157" spans="1:29" ht="13" x14ac:dyDescent="0.3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</row>
    <row r="158" spans="1:29" ht="13" x14ac:dyDescent="0.3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</row>
    <row r="159" spans="1:29" ht="13" x14ac:dyDescent="0.3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</row>
    <row r="160" spans="1:29" ht="13" x14ac:dyDescent="0.3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</row>
    <row r="161" spans="1:29" ht="13" x14ac:dyDescent="0.3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</row>
    <row r="162" spans="1:29" ht="13" x14ac:dyDescent="0.3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</row>
    <row r="163" spans="1:29" ht="13" x14ac:dyDescent="0.3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</row>
    <row r="164" spans="1:29" ht="13" x14ac:dyDescent="0.3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</row>
    <row r="165" spans="1:29" ht="13" x14ac:dyDescent="0.3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</row>
    <row r="166" spans="1:29" ht="13" x14ac:dyDescent="0.3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</row>
    <row r="167" spans="1:29" ht="13" x14ac:dyDescent="0.3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</row>
    <row r="168" spans="1:29" ht="13" x14ac:dyDescent="0.3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</row>
    <row r="169" spans="1:29" ht="13" x14ac:dyDescent="0.3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</row>
    <row r="170" spans="1:29" ht="13" x14ac:dyDescent="0.3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</row>
    <row r="171" spans="1:29" ht="13" x14ac:dyDescent="0.3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</row>
    <row r="172" spans="1:29" ht="13" x14ac:dyDescent="0.3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</row>
    <row r="173" spans="1:29" ht="13" x14ac:dyDescent="0.3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</row>
    <row r="174" spans="1:29" ht="13" x14ac:dyDescent="0.3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</row>
    <row r="175" spans="1:29" ht="13" x14ac:dyDescent="0.3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</row>
    <row r="176" spans="1:29" ht="13" x14ac:dyDescent="0.3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</row>
    <row r="177" spans="1:29" ht="13" x14ac:dyDescent="0.3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</row>
    <row r="178" spans="1:29" ht="13" x14ac:dyDescent="0.3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</row>
    <row r="179" spans="1:29" ht="13" x14ac:dyDescent="0.3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</row>
    <row r="180" spans="1:29" ht="13" x14ac:dyDescent="0.3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</row>
    <row r="181" spans="1:29" ht="13" x14ac:dyDescent="0.3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</row>
    <row r="182" spans="1:29" ht="13" x14ac:dyDescent="0.3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</row>
    <row r="183" spans="1:29" ht="13" x14ac:dyDescent="0.3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</row>
    <row r="184" spans="1:29" ht="13" x14ac:dyDescent="0.3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</row>
    <row r="185" spans="1:29" ht="13" x14ac:dyDescent="0.3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</row>
    <row r="186" spans="1:29" ht="13" x14ac:dyDescent="0.3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</row>
    <row r="187" spans="1:29" ht="13" x14ac:dyDescent="0.3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</row>
    <row r="188" spans="1:29" ht="13" x14ac:dyDescent="0.3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</row>
    <row r="189" spans="1:29" ht="13" x14ac:dyDescent="0.3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</row>
    <row r="190" spans="1:29" ht="13" x14ac:dyDescent="0.3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</row>
    <row r="191" spans="1:29" ht="13" x14ac:dyDescent="0.3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</row>
    <row r="192" spans="1:29" ht="13" x14ac:dyDescent="0.3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</row>
    <row r="193" spans="1:29" ht="13" x14ac:dyDescent="0.3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</row>
    <row r="194" spans="1:29" ht="13" x14ac:dyDescent="0.3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</row>
    <row r="195" spans="1:29" ht="13" x14ac:dyDescent="0.3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</row>
    <row r="196" spans="1:29" ht="13" x14ac:dyDescent="0.3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</row>
    <row r="197" spans="1:29" ht="13" x14ac:dyDescent="0.3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</row>
    <row r="198" spans="1:29" ht="13" x14ac:dyDescent="0.3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</row>
    <row r="199" spans="1:29" ht="13" x14ac:dyDescent="0.3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</row>
    <row r="200" spans="1:29" ht="13" x14ac:dyDescent="0.3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</row>
    <row r="201" spans="1:29" ht="13" x14ac:dyDescent="0.3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</row>
    <row r="202" spans="1:29" ht="13" x14ac:dyDescent="0.3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</row>
    <row r="203" spans="1:29" ht="13" x14ac:dyDescent="0.3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</row>
    <row r="204" spans="1:29" ht="13" x14ac:dyDescent="0.3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</row>
    <row r="205" spans="1:29" ht="13" x14ac:dyDescent="0.3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</row>
    <row r="206" spans="1:29" ht="13" x14ac:dyDescent="0.3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</row>
    <row r="207" spans="1:29" ht="13" x14ac:dyDescent="0.3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</row>
    <row r="208" spans="1:29" ht="13" x14ac:dyDescent="0.3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</row>
    <row r="209" spans="1:29" ht="13" x14ac:dyDescent="0.3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</row>
    <row r="210" spans="1:29" ht="13" x14ac:dyDescent="0.3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</row>
    <row r="211" spans="1:29" ht="13" x14ac:dyDescent="0.3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</row>
    <row r="212" spans="1:29" ht="13" x14ac:dyDescent="0.3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</row>
    <row r="213" spans="1:29" ht="13" x14ac:dyDescent="0.3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</row>
    <row r="214" spans="1:29" ht="13" x14ac:dyDescent="0.3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</row>
    <row r="215" spans="1:29" ht="13" x14ac:dyDescent="0.3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</row>
    <row r="216" spans="1:29" ht="13" x14ac:dyDescent="0.3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</row>
    <row r="217" spans="1:29" ht="13" x14ac:dyDescent="0.3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</row>
    <row r="218" spans="1:29" ht="13" x14ac:dyDescent="0.3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</row>
    <row r="219" spans="1:29" ht="13" x14ac:dyDescent="0.3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</row>
    <row r="220" spans="1:29" ht="13" x14ac:dyDescent="0.3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</row>
    <row r="221" spans="1:29" ht="13" x14ac:dyDescent="0.3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</row>
    <row r="222" spans="1:29" ht="13" x14ac:dyDescent="0.3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</row>
    <row r="223" spans="1:29" ht="13" x14ac:dyDescent="0.3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</row>
    <row r="224" spans="1:29" ht="13" x14ac:dyDescent="0.3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</row>
    <row r="225" spans="1:29" ht="13" x14ac:dyDescent="0.3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</row>
    <row r="226" spans="1:29" ht="13" x14ac:dyDescent="0.3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</row>
    <row r="227" spans="1:29" ht="13" x14ac:dyDescent="0.3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</row>
    <row r="228" spans="1:29" ht="13" x14ac:dyDescent="0.3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</row>
    <row r="229" spans="1:29" ht="13" x14ac:dyDescent="0.3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</row>
    <row r="230" spans="1:29" ht="13" x14ac:dyDescent="0.3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</row>
    <row r="231" spans="1:29" ht="13" x14ac:dyDescent="0.3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</row>
    <row r="232" spans="1:29" ht="13" x14ac:dyDescent="0.3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</row>
    <row r="233" spans="1:29" ht="13" x14ac:dyDescent="0.3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</row>
    <row r="234" spans="1:29" ht="13" x14ac:dyDescent="0.3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</row>
    <row r="235" spans="1:29" ht="13" x14ac:dyDescent="0.3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</row>
    <row r="236" spans="1:29" ht="13" x14ac:dyDescent="0.3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</row>
    <row r="237" spans="1:29" ht="13" x14ac:dyDescent="0.3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</row>
    <row r="238" spans="1:29" ht="13" x14ac:dyDescent="0.3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</row>
    <row r="239" spans="1:29" ht="13" x14ac:dyDescent="0.3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</row>
    <row r="240" spans="1:29" ht="13" x14ac:dyDescent="0.3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</row>
    <row r="241" spans="1:29" ht="13" x14ac:dyDescent="0.3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</row>
    <row r="242" spans="1:29" ht="13" x14ac:dyDescent="0.3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</row>
    <row r="243" spans="1:29" ht="13" x14ac:dyDescent="0.3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</row>
    <row r="244" spans="1:29" ht="13" x14ac:dyDescent="0.3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</row>
    <row r="245" spans="1:29" ht="13" x14ac:dyDescent="0.3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</row>
    <row r="246" spans="1:29" ht="13" x14ac:dyDescent="0.3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</row>
    <row r="247" spans="1:29" ht="13" x14ac:dyDescent="0.3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</row>
    <row r="248" spans="1:29" ht="13" x14ac:dyDescent="0.3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</row>
    <row r="249" spans="1:29" ht="13" x14ac:dyDescent="0.3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</row>
    <row r="250" spans="1:29" ht="13" x14ac:dyDescent="0.3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</row>
    <row r="251" spans="1:29" ht="13" x14ac:dyDescent="0.3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</row>
    <row r="252" spans="1:29" ht="13" x14ac:dyDescent="0.3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</row>
    <row r="253" spans="1:29" ht="13" x14ac:dyDescent="0.3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</row>
    <row r="254" spans="1:29" ht="13" x14ac:dyDescent="0.3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</row>
    <row r="255" spans="1:29" ht="13" x14ac:dyDescent="0.3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</row>
    <row r="256" spans="1:29" ht="13" x14ac:dyDescent="0.3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</row>
    <row r="257" spans="1:29" ht="13" x14ac:dyDescent="0.3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</row>
    <row r="258" spans="1:29" ht="13" x14ac:dyDescent="0.3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</row>
    <row r="259" spans="1:29" ht="13" x14ac:dyDescent="0.3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</row>
    <row r="260" spans="1:29" ht="13" x14ac:dyDescent="0.3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</row>
    <row r="261" spans="1:29" ht="13" x14ac:dyDescent="0.3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</row>
    <row r="262" spans="1:29" ht="13" x14ac:dyDescent="0.3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</row>
    <row r="263" spans="1:29" ht="13" x14ac:dyDescent="0.3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</row>
    <row r="264" spans="1:29" ht="13" x14ac:dyDescent="0.3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</row>
    <row r="265" spans="1:29" ht="13" x14ac:dyDescent="0.3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</row>
    <row r="266" spans="1:29" ht="13" x14ac:dyDescent="0.3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</row>
    <row r="267" spans="1:29" ht="13" x14ac:dyDescent="0.3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</row>
    <row r="268" spans="1:29" ht="13" x14ac:dyDescent="0.3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</row>
    <row r="269" spans="1:29" ht="13" x14ac:dyDescent="0.3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</row>
    <row r="270" spans="1:29" ht="13" x14ac:dyDescent="0.3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</row>
    <row r="271" spans="1:29" ht="13" x14ac:dyDescent="0.3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</row>
    <row r="272" spans="1:29" ht="13" x14ac:dyDescent="0.3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</row>
    <row r="273" spans="1:29" ht="13" x14ac:dyDescent="0.3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</row>
    <row r="274" spans="1:29" ht="13" x14ac:dyDescent="0.3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</row>
    <row r="275" spans="1:29" ht="13" x14ac:dyDescent="0.3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</row>
    <row r="276" spans="1:29" ht="13" x14ac:dyDescent="0.3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</row>
    <row r="277" spans="1:29" ht="13" x14ac:dyDescent="0.3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</row>
    <row r="278" spans="1:29" ht="13" x14ac:dyDescent="0.3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</row>
    <row r="279" spans="1:29" ht="13" x14ac:dyDescent="0.3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</row>
    <row r="280" spans="1:29" ht="13" x14ac:dyDescent="0.3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</row>
    <row r="281" spans="1:29" ht="13" x14ac:dyDescent="0.3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</row>
    <row r="282" spans="1:29" ht="13" x14ac:dyDescent="0.3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</row>
    <row r="283" spans="1:29" ht="13" x14ac:dyDescent="0.3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</row>
    <row r="284" spans="1:29" ht="13" x14ac:dyDescent="0.3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</row>
    <row r="285" spans="1:29" ht="13" x14ac:dyDescent="0.3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</row>
    <row r="286" spans="1:29" ht="13" x14ac:dyDescent="0.3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</row>
    <row r="287" spans="1:29" ht="13" x14ac:dyDescent="0.3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</row>
    <row r="288" spans="1:29" ht="13" x14ac:dyDescent="0.3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</row>
    <row r="289" spans="1:29" ht="13" x14ac:dyDescent="0.3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</row>
    <row r="290" spans="1:29" ht="13" x14ac:dyDescent="0.3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</row>
    <row r="291" spans="1:29" ht="13" x14ac:dyDescent="0.3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</row>
    <row r="292" spans="1:29" ht="13" x14ac:dyDescent="0.3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</row>
    <row r="293" spans="1:29" ht="13" x14ac:dyDescent="0.3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</row>
    <row r="294" spans="1:29" ht="13" x14ac:dyDescent="0.3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</row>
    <row r="295" spans="1:29" ht="13" x14ac:dyDescent="0.3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</row>
    <row r="296" spans="1:29" ht="13" x14ac:dyDescent="0.3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</row>
    <row r="297" spans="1:29" ht="13" x14ac:dyDescent="0.3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</row>
    <row r="298" spans="1:29" ht="13" x14ac:dyDescent="0.3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</row>
    <row r="299" spans="1:29" ht="13" x14ac:dyDescent="0.3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</row>
    <row r="300" spans="1:29" ht="13" x14ac:dyDescent="0.3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</row>
    <row r="301" spans="1:29" ht="13" x14ac:dyDescent="0.3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</row>
    <row r="302" spans="1:29" ht="13" x14ac:dyDescent="0.3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</row>
    <row r="303" spans="1:29" ht="13" x14ac:dyDescent="0.3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</row>
    <row r="304" spans="1:29" ht="13" x14ac:dyDescent="0.3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</row>
    <row r="305" spans="1:29" ht="13" x14ac:dyDescent="0.3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</row>
    <row r="306" spans="1:29" ht="13" x14ac:dyDescent="0.3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</row>
    <row r="307" spans="1:29" ht="13" x14ac:dyDescent="0.3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</row>
    <row r="308" spans="1:29" ht="13" x14ac:dyDescent="0.3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</row>
    <row r="309" spans="1:29" ht="13" x14ac:dyDescent="0.3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</row>
    <row r="310" spans="1:29" ht="13" x14ac:dyDescent="0.3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</row>
    <row r="311" spans="1:29" ht="13" x14ac:dyDescent="0.3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</row>
    <row r="312" spans="1:29" ht="13" x14ac:dyDescent="0.3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</row>
    <row r="313" spans="1:29" ht="13" x14ac:dyDescent="0.3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</row>
    <row r="314" spans="1:29" ht="13" x14ac:dyDescent="0.3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</row>
    <row r="315" spans="1:29" ht="13" x14ac:dyDescent="0.3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</row>
    <row r="316" spans="1:29" ht="13" x14ac:dyDescent="0.3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</row>
    <row r="317" spans="1:29" ht="13" x14ac:dyDescent="0.3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</row>
    <row r="318" spans="1:29" ht="13" x14ac:dyDescent="0.3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</row>
    <row r="319" spans="1:29" ht="13" x14ac:dyDescent="0.3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</row>
    <row r="320" spans="1:29" ht="13" x14ac:dyDescent="0.3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</row>
    <row r="321" spans="1:29" ht="13" x14ac:dyDescent="0.3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</row>
    <row r="322" spans="1:29" ht="13" x14ac:dyDescent="0.3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</row>
    <row r="323" spans="1:29" ht="13" x14ac:dyDescent="0.3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</row>
    <row r="324" spans="1:29" ht="13" x14ac:dyDescent="0.3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</row>
    <row r="325" spans="1:29" ht="13" x14ac:dyDescent="0.3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</row>
    <row r="326" spans="1:29" ht="13" x14ac:dyDescent="0.3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</row>
    <row r="327" spans="1:29" ht="13" x14ac:dyDescent="0.3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</row>
    <row r="328" spans="1:29" ht="13" x14ac:dyDescent="0.3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</row>
    <row r="329" spans="1:29" ht="13" x14ac:dyDescent="0.3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</row>
    <row r="330" spans="1:29" ht="13" x14ac:dyDescent="0.3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</row>
    <row r="331" spans="1:29" ht="13" x14ac:dyDescent="0.3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</row>
    <row r="332" spans="1:29" ht="13" x14ac:dyDescent="0.3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</row>
    <row r="333" spans="1:29" ht="13" x14ac:dyDescent="0.3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</row>
    <row r="334" spans="1:29" ht="13" x14ac:dyDescent="0.3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</row>
    <row r="335" spans="1:29" ht="13" x14ac:dyDescent="0.3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</row>
    <row r="336" spans="1:29" ht="13" x14ac:dyDescent="0.3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</row>
    <row r="337" spans="1:29" ht="13" x14ac:dyDescent="0.3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</row>
    <row r="338" spans="1:29" ht="13" x14ac:dyDescent="0.3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</row>
    <row r="339" spans="1:29" ht="13" x14ac:dyDescent="0.3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</row>
    <row r="340" spans="1:29" ht="13" x14ac:dyDescent="0.3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</row>
    <row r="341" spans="1:29" ht="13" x14ac:dyDescent="0.3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</row>
    <row r="342" spans="1:29" ht="13" x14ac:dyDescent="0.3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</row>
    <row r="343" spans="1:29" ht="13" x14ac:dyDescent="0.3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</row>
    <row r="344" spans="1:29" ht="13" x14ac:dyDescent="0.3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</row>
    <row r="345" spans="1:29" ht="13" x14ac:dyDescent="0.3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</row>
    <row r="346" spans="1:29" ht="13" x14ac:dyDescent="0.3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</row>
    <row r="347" spans="1:29" ht="13" x14ac:dyDescent="0.3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</row>
    <row r="348" spans="1:29" ht="13" x14ac:dyDescent="0.3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</row>
    <row r="349" spans="1:29" ht="13" x14ac:dyDescent="0.3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</row>
    <row r="350" spans="1:29" ht="13" x14ac:dyDescent="0.3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</row>
    <row r="351" spans="1:29" ht="13" x14ac:dyDescent="0.3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</row>
    <row r="352" spans="1:29" ht="13" x14ac:dyDescent="0.3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</row>
    <row r="353" spans="1:29" ht="13" x14ac:dyDescent="0.3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</row>
    <row r="354" spans="1:29" ht="13" x14ac:dyDescent="0.3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</row>
    <row r="355" spans="1:29" ht="13" x14ac:dyDescent="0.3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</row>
    <row r="356" spans="1:29" ht="13" x14ac:dyDescent="0.3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</row>
    <row r="357" spans="1:29" ht="13" x14ac:dyDescent="0.3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</row>
    <row r="358" spans="1:29" ht="13" x14ac:dyDescent="0.3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</row>
    <row r="359" spans="1:29" ht="13" x14ac:dyDescent="0.3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</row>
    <row r="360" spans="1:29" ht="13" x14ac:dyDescent="0.3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</row>
    <row r="361" spans="1:29" ht="13" x14ac:dyDescent="0.3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</row>
    <row r="362" spans="1:29" ht="13" x14ac:dyDescent="0.3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</row>
    <row r="363" spans="1:29" ht="13" x14ac:dyDescent="0.3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</row>
    <row r="364" spans="1:29" ht="13" x14ac:dyDescent="0.3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</row>
    <row r="365" spans="1:29" ht="13" x14ac:dyDescent="0.3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</row>
    <row r="366" spans="1:29" ht="13" x14ac:dyDescent="0.3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</row>
    <row r="367" spans="1:29" ht="13" x14ac:dyDescent="0.3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</row>
    <row r="368" spans="1:29" ht="13" x14ac:dyDescent="0.3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</row>
    <row r="369" spans="1:29" ht="13" x14ac:dyDescent="0.3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</row>
    <row r="370" spans="1:29" ht="13" x14ac:dyDescent="0.3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</row>
    <row r="371" spans="1:29" ht="13" x14ac:dyDescent="0.3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</row>
    <row r="372" spans="1:29" ht="13" x14ac:dyDescent="0.3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</row>
    <row r="373" spans="1:29" ht="13" x14ac:dyDescent="0.3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</row>
    <row r="374" spans="1:29" ht="13" x14ac:dyDescent="0.3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</row>
    <row r="375" spans="1:29" ht="13" x14ac:dyDescent="0.3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</row>
    <row r="376" spans="1:29" ht="13" x14ac:dyDescent="0.3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</row>
    <row r="377" spans="1:29" ht="13" x14ac:dyDescent="0.3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</row>
    <row r="378" spans="1:29" ht="13" x14ac:dyDescent="0.3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</row>
    <row r="379" spans="1:29" ht="13" x14ac:dyDescent="0.3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</row>
    <row r="380" spans="1:29" ht="13" x14ac:dyDescent="0.3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</row>
    <row r="381" spans="1:29" ht="13" x14ac:dyDescent="0.3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</row>
    <row r="382" spans="1:29" ht="13" x14ac:dyDescent="0.3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</row>
    <row r="383" spans="1:29" ht="13" x14ac:dyDescent="0.3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</row>
    <row r="384" spans="1:29" ht="13" x14ac:dyDescent="0.3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</row>
    <row r="385" spans="1:29" ht="13" x14ac:dyDescent="0.3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</row>
    <row r="386" spans="1:29" ht="13" x14ac:dyDescent="0.3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</row>
    <row r="387" spans="1:29" ht="13" x14ac:dyDescent="0.3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</row>
    <row r="388" spans="1:29" ht="13" x14ac:dyDescent="0.3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</row>
    <row r="389" spans="1:29" ht="13" x14ac:dyDescent="0.3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</row>
    <row r="390" spans="1:29" ht="13" x14ac:dyDescent="0.3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</row>
    <row r="391" spans="1:29" ht="13" x14ac:dyDescent="0.3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</row>
    <row r="392" spans="1:29" ht="13" x14ac:dyDescent="0.3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</row>
    <row r="393" spans="1:29" ht="13" x14ac:dyDescent="0.3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</row>
    <row r="394" spans="1:29" ht="13" x14ac:dyDescent="0.3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</row>
    <row r="395" spans="1:29" ht="13" x14ac:dyDescent="0.3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</row>
    <row r="396" spans="1:29" ht="13" x14ac:dyDescent="0.3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</row>
    <row r="397" spans="1:29" ht="13" x14ac:dyDescent="0.3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</row>
    <row r="398" spans="1:29" ht="13" x14ac:dyDescent="0.3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</row>
    <row r="399" spans="1:29" ht="13" x14ac:dyDescent="0.3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</row>
    <row r="400" spans="1:29" ht="13" x14ac:dyDescent="0.3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</row>
    <row r="401" spans="1:29" ht="13" x14ac:dyDescent="0.3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</row>
    <row r="402" spans="1:29" ht="13" x14ac:dyDescent="0.3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</row>
    <row r="403" spans="1:29" ht="13" x14ac:dyDescent="0.3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</row>
    <row r="404" spans="1:29" ht="13" x14ac:dyDescent="0.3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</row>
    <row r="405" spans="1:29" ht="13" x14ac:dyDescent="0.3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</row>
    <row r="406" spans="1:29" ht="13" x14ac:dyDescent="0.3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</row>
    <row r="407" spans="1:29" ht="13" x14ac:dyDescent="0.3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</row>
    <row r="408" spans="1:29" ht="13" x14ac:dyDescent="0.3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</row>
    <row r="409" spans="1:29" ht="13" x14ac:dyDescent="0.3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</row>
    <row r="410" spans="1:29" ht="13" x14ac:dyDescent="0.3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</row>
    <row r="411" spans="1:29" ht="13" x14ac:dyDescent="0.3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</row>
    <row r="412" spans="1:29" ht="13" x14ac:dyDescent="0.3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</row>
    <row r="413" spans="1:29" ht="13" x14ac:dyDescent="0.3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</row>
    <row r="414" spans="1:29" ht="13" x14ac:dyDescent="0.3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</row>
    <row r="415" spans="1:29" ht="13" x14ac:dyDescent="0.3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</row>
    <row r="416" spans="1:29" ht="13" x14ac:dyDescent="0.3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</row>
    <row r="417" spans="1:29" ht="13" x14ac:dyDescent="0.3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</row>
    <row r="418" spans="1:29" ht="13" x14ac:dyDescent="0.3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</row>
    <row r="419" spans="1:29" ht="13" x14ac:dyDescent="0.3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</row>
    <row r="420" spans="1:29" ht="13" x14ac:dyDescent="0.3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</row>
    <row r="421" spans="1:29" ht="13" x14ac:dyDescent="0.3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</row>
    <row r="422" spans="1:29" ht="13" x14ac:dyDescent="0.3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</row>
    <row r="423" spans="1:29" ht="13" x14ac:dyDescent="0.3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</row>
    <row r="424" spans="1:29" ht="13" x14ac:dyDescent="0.3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</row>
    <row r="425" spans="1:29" ht="13" x14ac:dyDescent="0.3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</row>
    <row r="426" spans="1:29" ht="13" x14ac:dyDescent="0.3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</row>
    <row r="427" spans="1:29" ht="13" x14ac:dyDescent="0.3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</row>
    <row r="428" spans="1:29" ht="13" x14ac:dyDescent="0.3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</row>
    <row r="429" spans="1:29" ht="13" x14ac:dyDescent="0.3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</row>
    <row r="430" spans="1:29" ht="13" x14ac:dyDescent="0.3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</row>
    <row r="431" spans="1:29" ht="13" x14ac:dyDescent="0.3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</row>
    <row r="432" spans="1:29" ht="13" x14ac:dyDescent="0.3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</row>
    <row r="433" spans="1:29" ht="13" x14ac:dyDescent="0.3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</row>
    <row r="434" spans="1:29" ht="13" x14ac:dyDescent="0.3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</row>
    <row r="435" spans="1:29" ht="13" x14ac:dyDescent="0.3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</row>
    <row r="436" spans="1:29" ht="13" x14ac:dyDescent="0.3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</row>
    <row r="437" spans="1:29" ht="13" x14ac:dyDescent="0.3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</row>
    <row r="438" spans="1:29" ht="13" x14ac:dyDescent="0.3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</row>
    <row r="439" spans="1:29" ht="13" x14ac:dyDescent="0.3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</row>
    <row r="440" spans="1:29" ht="13" x14ac:dyDescent="0.3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</row>
    <row r="441" spans="1:29" ht="13" x14ac:dyDescent="0.3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</row>
    <row r="442" spans="1:29" ht="13" x14ac:dyDescent="0.3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</row>
    <row r="443" spans="1:29" ht="13" x14ac:dyDescent="0.3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</row>
    <row r="444" spans="1:29" ht="13" x14ac:dyDescent="0.3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</row>
    <row r="445" spans="1:29" ht="13" x14ac:dyDescent="0.3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</row>
    <row r="446" spans="1:29" ht="13" x14ac:dyDescent="0.3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</row>
    <row r="447" spans="1:29" ht="13" x14ac:dyDescent="0.3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</row>
    <row r="448" spans="1:29" ht="13" x14ac:dyDescent="0.3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</row>
    <row r="449" spans="1:29" ht="13" x14ac:dyDescent="0.3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</row>
    <row r="450" spans="1:29" ht="13" x14ac:dyDescent="0.3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</row>
    <row r="451" spans="1:29" ht="13" x14ac:dyDescent="0.3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</row>
    <row r="452" spans="1:29" ht="13" x14ac:dyDescent="0.3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</row>
    <row r="453" spans="1:29" ht="13" x14ac:dyDescent="0.3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</row>
    <row r="454" spans="1:29" ht="13" x14ac:dyDescent="0.3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</row>
    <row r="455" spans="1:29" ht="13" x14ac:dyDescent="0.3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</row>
    <row r="456" spans="1:29" ht="13" x14ac:dyDescent="0.3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</row>
    <row r="457" spans="1:29" ht="13" x14ac:dyDescent="0.3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</row>
    <row r="458" spans="1:29" ht="13" x14ac:dyDescent="0.3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</row>
    <row r="459" spans="1:29" ht="13" x14ac:dyDescent="0.3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</row>
    <row r="460" spans="1:29" ht="13" x14ac:dyDescent="0.3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</row>
    <row r="461" spans="1:29" ht="13" x14ac:dyDescent="0.3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</row>
    <row r="462" spans="1:29" ht="13" x14ac:dyDescent="0.3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</row>
    <row r="463" spans="1:29" ht="13" x14ac:dyDescent="0.3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</row>
    <row r="464" spans="1:29" ht="13" x14ac:dyDescent="0.3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</row>
    <row r="465" spans="1:29" ht="13" x14ac:dyDescent="0.3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</row>
    <row r="466" spans="1:29" ht="13" x14ac:dyDescent="0.3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</row>
    <row r="467" spans="1:29" ht="13" x14ac:dyDescent="0.3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</row>
    <row r="468" spans="1:29" ht="13" x14ac:dyDescent="0.3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</row>
    <row r="469" spans="1:29" ht="13" x14ac:dyDescent="0.3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</row>
    <row r="470" spans="1:29" ht="13" x14ac:dyDescent="0.3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</row>
    <row r="471" spans="1:29" ht="13" x14ac:dyDescent="0.3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</row>
    <row r="472" spans="1:29" ht="13" x14ac:dyDescent="0.3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</row>
    <row r="473" spans="1:29" ht="13" x14ac:dyDescent="0.3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</row>
    <row r="474" spans="1:29" ht="13" x14ac:dyDescent="0.3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</row>
    <row r="475" spans="1:29" ht="13" x14ac:dyDescent="0.3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</row>
    <row r="476" spans="1:29" ht="13" x14ac:dyDescent="0.3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</row>
    <row r="477" spans="1:29" ht="13" x14ac:dyDescent="0.3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</row>
    <row r="478" spans="1:29" ht="13" x14ac:dyDescent="0.3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</row>
    <row r="479" spans="1:29" ht="13" x14ac:dyDescent="0.3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</row>
    <row r="480" spans="1:29" ht="13" x14ac:dyDescent="0.3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</row>
    <row r="481" spans="1:29" ht="13" x14ac:dyDescent="0.3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</row>
    <row r="482" spans="1:29" ht="13" x14ac:dyDescent="0.3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</row>
    <row r="483" spans="1:29" ht="13" x14ac:dyDescent="0.3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</row>
    <row r="484" spans="1:29" ht="13" x14ac:dyDescent="0.3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</row>
    <row r="485" spans="1:29" ht="13" x14ac:dyDescent="0.3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</row>
    <row r="486" spans="1:29" ht="13" x14ac:dyDescent="0.3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</row>
    <row r="487" spans="1:29" ht="13" x14ac:dyDescent="0.3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</row>
    <row r="488" spans="1:29" ht="13" x14ac:dyDescent="0.3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</row>
    <row r="489" spans="1:29" ht="13" x14ac:dyDescent="0.3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</row>
    <row r="490" spans="1:29" ht="13" x14ac:dyDescent="0.3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</row>
    <row r="491" spans="1:29" ht="13" x14ac:dyDescent="0.3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</row>
    <row r="492" spans="1:29" ht="13" x14ac:dyDescent="0.3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</row>
    <row r="493" spans="1:29" ht="13" x14ac:dyDescent="0.3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</row>
    <row r="494" spans="1:29" ht="13" x14ac:dyDescent="0.3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</row>
    <row r="495" spans="1:29" ht="13" x14ac:dyDescent="0.3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</row>
    <row r="496" spans="1:29" ht="13" x14ac:dyDescent="0.3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</row>
    <row r="497" spans="1:29" ht="13" x14ac:dyDescent="0.3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</row>
    <row r="498" spans="1:29" ht="13" x14ac:dyDescent="0.3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</row>
    <row r="499" spans="1:29" ht="13" x14ac:dyDescent="0.3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</row>
    <row r="500" spans="1:29" ht="13" x14ac:dyDescent="0.3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</row>
    <row r="501" spans="1:29" ht="13" x14ac:dyDescent="0.3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</row>
    <row r="502" spans="1:29" ht="13" x14ac:dyDescent="0.3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</row>
    <row r="503" spans="1:29" ht="13" x14ac:dyDescent="0.3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</row>
    <row r="504" spans="1:29" ht="13" x14ac:dyDescent="0.3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</row>
    <row r="505" spans="1:29" ht="13" x14ac:dyDescent="0.3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</row>
    <row r="506" spans="1:29" ht="13" x14ac:dyDescent="0.3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</row>
    <row r="507" spans="1:29" ht="13" x14ac:dyDescent="0.3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</row>
    <row r="508" spans="1:29" ht="13" x14ac:dyDescent="0.3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</row>
    <row r="509" spans="1:29" ht="13" x14ac:dyDescent="0.3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</row>
    <row r="510" spans="1:29" ht="13" x14ac:dyDescent="0.3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</row>
    <row r="511" spans="1:29" ht="13" x14ac:dyDescent="0.3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</row>
    <row r="512" spans="1:29" ht="13" x14ac:dyDescent="0.3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</row>
    <row r="513" spans="1:29" ht="13" x14ac:dyDescent="0.3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</row>
    <row r="514" spans="1:29" ht="13" x14ac:dyDescent="0.3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</row>
    <row r="515" spans="1:29" ht="13" x14ac:dyDescent="0.3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</row>
    <row r="516" spans="1:29" ht="13" x14ac:dyDescent="0.3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</row>
    <row r="517" spans="1:29" ht="13" x14ac:dyDescent="0.3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</row>
    <row r="518" spans="1:29" ht="13" x14ac:dyDescent="0.3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</row>
    <row r="519" spans="1:29" ht="13" x14ac:dyDescent="0.3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</row>
    <row r="520" spans="1:29" ht="13" x14ac:dyDescent="0.3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</row>
    <row r="521" spans="1:29" ht="13" x14ac:dyDescent="0.3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</row>
    <row r="522" spans="1:29" ht="13" x14ac:dyDescent="0.3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</row>
    <row r="523" spans="1:29" ht="13" x14ac:dyDescent="0.3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</row>
    <row r="524" spans="1:29" ht="13" x14ac:dyDescent="0.3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</row>
    <row r="525" spans="1:29" ht="13" x14ac:dyDescent="0.3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</row>
    <row r="526" spans="1:29" ht="13" x14ac:dyDescent="0.3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</row>
    <row r="527" spans="1:29" ht="13" x14ac:dyDescent="0.3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</row>
    <row r="528" spans="1:29" ht="13" x14ac:dyDescent="0.3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</row>
    <row r="529" spans="1:29" ht="13" x14ac:dyDescent="0.3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</row>
    <row r="530" spans="1:29" ht="13" x14ac:dyDescent="0.3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</row>
    <row r="531" spans="1:29" ht="13" x14ac:dyDescent="0.3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</row>
    <row r="532" spans="1:29" ht="13" x14ac:dyDescent="0.3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</row>
    <row r="533" spans="1:29" ht="13" x14ac:dyDescent="0.3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</row>
    <row r="534" spans="1:29" ht="13" x14ac:dyDescent="0.3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</row>
    <row r="535" spans="1:29" ht="13" x14ac:dyDescent="0.3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</row>
    <row r="536" spans="1:29" ht="13" x14ac:dyDescent="0.3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</row>
    <row r="537" spans="1:29" ht="13" x14ac:dyDescent="0.3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</row>
    <row r="538" spans="1:29" ht="13" x14ac:dyDescent="0.3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</row>
    <row r="539" spans="1:29" ht="13" x14ac:dyDescent="0.3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</row>
    <row r="540" spans="1:29" ht="13" x14ac:dyDescent="0.3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</row>
    <row r="541" spans="1:29" ht="13" x14ac:dyDescent="0.3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</row>
    <row r="542" spans="1:29" ht="13" x14ac:dyDescent="0.3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</row>
    <row r="543" spans="1:29" ht="13" x14ac:dyDescent="0.3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  <c r="AB543" s="11"/>
      <c r="AC543" s="11"/>
    </row>
    <row r="544" spans="1:29" ht="13" x14ac:dyDescent="0.3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  <c r="AB544" s="11"/>
      <c r="AC544" s="11"/>
    </row>
    <row r="545" spans="1:29" ht="13" x14ac:dyDescent="0.3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  <c r="AB545" s="11"/>
      <c r="AC545" s="11"/>
    </row>
    <row r="546" spans="1:29" ht="13" x14ac:dyDescent="0.3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  <c r="AB546" s="11"/>
      <c r="AC546" s="11"/>
    </row>
    <row r="547" spans="1:29" ht="13" x14ac:dyDescent="0.3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  <c r="AB547" s="11"/>
      <c r="AC547" s="11"/>
    </row>
    <row r="548" spans="1:29" ht="13" x14ac:dyDescent="0.3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  <c r="AB548" s="11"/>
      <c r="AC548" s="11"/>
    </row>
    <row r="549" spans="1:29" ht="13" x14ac:dyDescent="0.3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  <c r="AB549" s="11"/>
      <c r="AC549" s="11"/>
    </row>
    <row r="550" spans="1:29" ht="13" x14ac:dyDescent="0.3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  <c r="AB550" s="11"/>
      <c r="AC550" s="11"/>
    </row>
    <row r="551" spans="1:29" ht="13" x14ac:dyDescent="0.3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  <c r="AB551" s="11"/>
      <c r="AC551" s="11"/>
    </row>
    <row r="552" spans="1:29" ht="13" x14ac:dyDescent="0.3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  <c r="AB552" s="11"/>
      <c r="AC552" s="11"/>
    </row>
    <row r="553" spans="1:29" ht="13" x14ac:dyDescent="0.3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  <c r="AB553" s="11"/>
      <c r="AC553" s="11"/>
    </row>
    <row r="554" spans="1:29" ht="13" x14ac:dyDescent="0.3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  <c r="AB554" s="11"/>
      <c r="AC554" s="11"/>
    </row>
    <row r="555" spans="1:29" ht="13" x14ac:dyDescent="0.3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  <c r="AB555" s="11"/>
      <c r="AC555" s="11"/>
    </row>
    <row r="556" spans="1:29" ht="13" x14ac:dyDescent="0.3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  <c r="AB556" s="11"/>
      <c r="AC556" s="11"/>
    </row>
    <row r="557" spans="1:29" ht="13" x14ac:dyDescent="0.3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  <c r="AB557" s="11"/>
      <c r="AC557" s="11"/>
    </row>
    <row r="558" spans="1:29" ht="13" x14ac:dyDescent="0.3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  <c r="AB558" s="11"/>
      <c r="AC558" s="11"/>
    </row>
    <row r="559" spans="1:29" ht="13" x14ac:dyDescent="0.3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  <c r="AB559" s="11"/>
      <c r="AC559" s="11"/>
    </row>
    <row r="560" spans="1:29" ht="13" x14ac:dyDescent="0.3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  <c r="AB560" s="11"/>
      <c r="AC560" s="11"/>
    </row>
    <row r="561" spans="1:29" ht="13" x14ac:dyDescent="0.3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  <c r="AB561" s="11"/>
      <c r="AC561" s="11"/>
    </row>
    <row r="562" spans="1:29" ht="13" x14ac:dyDescent="0.3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  <c r="AB562" s="11"/>
      <c r="AC562" s="11"/>
    </row>
    <row r="563" spans="1:29" ht="13" x14ac:dyDescent="0.3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  <c r="AA563" s="11"/>
      <c r="AB563" s="11"/>
      <c r="AC563" s="11"/>
    </row>
    <row r="564" spans="1:29" ht="13" x14ac:dyDescent="0.3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  <c r="AB564" s="11"/>
      <c r="AC564" s="11"/>
    </row>
    <row r="565" spans="1:29" ht="13" x14ac:dyDescent="0.3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  <c r="AB565" s="11"/>
      <c r="AC565" s="11"/>
    </row>
    <row r="566" spans="1:29" ht="13" x14ac:dyDescent="0.3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  <c r="AB566" s="11"/>
      <c r="AC566" s="11"/>
    </row>
    <row r="567" spans="1:29" ht="13" x14ac:dyDescent="0.3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  <c r="AB567" s="11"/>
      <c r="AC567" s="11"/>
    </row>
    <row r="568" spans="1:29" ht="13" x14ac:dyDescent="0.3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  <c r="AB568" s="11"/>
      <c r="AC568" s="11"/>
    </row>
    <row r="569" spans="1:29" ht="13" x14ac:dyDescent="0.3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  <c r="AB569" s="11"/>
      <c r="AC569" s="11"/>
    </row>
    <row r="570" spans="1:29" ht="13" x14ac:dyDescent="0.3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  <c r="AB570" s="11"/>
      <c r="AC570" s="11"/>
    </row>
    <row r="571" spans="1:29" ht="13" x14ac:dyDescent="0.3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  <c r="AB571" s="11"/>
      <c r="AC571" s="11"/>
    </row>
    <row r="572" spans="1:29" ht="13" x14ac:dyDescent="0.3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  <c r="AB572" s="11"/>
      <c r="AC572" s="11"/>
    </row>
    <row r="573" spans="1:29" ht="13" x14ac:dyDescent="0.3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  <c r="AB573" s="11"/>
      <c r="AC573" s="11"/>
    </row>
    <row r="574" spans="1:29" ht="13" x14ac:dyDescent="0.3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  <c r="AB574" s="11"/>
      <c r="AC574" s="11"/>
    </row>
    <row r="575" spans="1:29" ht="13" x14ac:dyDescent="0.3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  <c r="AB575" s="11"/>
      <c r="AC575" s="11"/>
    </row>
    <row r="576" spans="1:29" ht="13" x14ac:dyDescent="0.3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  <c r="AB576" s="11"/>
      <c r="AC576" s="11"/>
    </row>
    <row r="577" spans="1:29" ht="13" x14ac:dyDescent="0.3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  <c r="AB577" s="11"/>
      <c r="AC577" s="11"/>
    </row>
    <row r="578" spans="1:29" ht="13" x14ac:dyDescent="0.3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  <c r="AA578" s="11"/>
      <c r="AB578" s="11"/>
      <c r="AC578" s="11"/>
    </row>
    <row r="579" spans="1:29" ht="13" x14ac:dyDescent="0.3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  <c r="AA579" s="11"/>
      <c r="AB579" s="11"/>
      <c r="AC579" s="11"/>
    </row>
    <row r="580" spans="1:29" ht="13" x14ac:dyDescent="0.3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  <c r="AB580" s="11"/>
      <c r="AC580" s="11"/>
    </row>
    <row r="581" spans="1:29" ht="13" x14ac:dyDescent="0.3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  <c r="AB581" s="11"/>
      <c r="AC581" s="11"/>
    </row>
    <row r="582" spans="1:29" ht="13" x14ac:dyDescent="0.3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  <c r="AB582" s="11"/>
      <c r="AC582" s="11"/>
    </row>
    <row r="583" spans="1:29" ht="13" x14ac:dyDescent="0.3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  <c r="AB583" s="11"/>
      <c r="AC583" s="11"/>
    </row>
    <row r="584" spans="1:29" ht="13" x14ac:dyDescent="0.3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  <c r="AB584" s="11"/>
      <c r="AC584" s="11"/>
    </row>
    <row r="585" spans="1:29" ht="13" x14ac:dyDescent="0.3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  <c r="AB585" s="11"/>
      <c r="AC585" s="11"/>
    </row>
    <row r="586" spans="1:29" ht="13" x14ac:dyDescent="0.3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  <c r="AB586" s="11"/>
      <c r="AC586" s="11"/>
    </row>
    <row r="587" spans="1:29" ht="13" x14ac:dyDescent="0.3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  <c r="AB587" s="11"/>
      <c r="AC587" s="11"/>
    </row>
    <row r="588" spans="1:29" ht="13" x14ac:dyDescent="0.3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  <c r="AA588" s="11"/>
      <c r="AB588" s="11"/>
      <c r="AC588" s="11"/>
    </row>
    <row r="589" spans="1:29" ht="13" x14ac:dyDescent="0.3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  <c r="AA589" s="11"/>
      <c r="AB589" s="11"/>
      <c r="AC589" s="11"/>
    </row>
    <row r="590" spans="1:29" ht="13" x14ac:dyDescent="0.3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  <c r="AB590" s="11"/>
      <c r="AC590" s="11"/>
    </row>
    <row r="591" spans="1:29" ht="13" x14ac:dyDescent="0.3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  <c r="AB591" s="11"/>
      <c r="AC591" s="11"/>
    </row>
    <row r="592" spans="1:29" ht="13" x14ac:dyDescent="0.3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  <c r="AB592" s="11"/>
      <c r="AC592" s="11"/>
    </row>
    <row r="593" spans="1:29" ht="13" x14ac:dyDescent="0.3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  <c r="AA593" s="11"/>
      <c r="AB593" s="11"/>
      <c r="AC593" s="11"/>
    </row>
    <row r="594" spans="1:29" ht="13" x14ac:dyDescent="0.3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  <c r="AA594" s="11"/>
      <c r="AB594" s="11"/>
      <c r="AC594" s="11"/>
    </row>
    <row r="595" spans="1:29" ht="13" x14ac:dyDescent="0.3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  <c r="AA595" s="11"/>
      <c r="AB595" s="11"/>
      <c r="AC595" s="11"/>
    </row>
    <row r="596" spans="1:29" ht="13" x14ac:dyDescent="0.3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  <c r="AA596" s="11"/>
      <c r="AB596" s="11"/>
      <c r="AC596" s="11"/>
    </row>
    <row r="597" spans="1:29" ht="13" x14ac:dyDescent="0.3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  <c r="AA597" s="11"/>
      <c r="AB597" s="11"/>
      <c r="AC597" s="11"/>
    </row>
    <row r="598" spans="1:29" ht="13" x14ac:dyDescent="0.3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  <c r="AA598" s="11"/>
      <c r="AB598" s="11"/>
      <c r="AC598" s="11"/>
    </row>
    <row r="599" spans="1:29" ht="13" x14ac:dyDescent="0.3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  <c r="AA599" s="11"/>
      <c r="AB599" s="11"/>
      <c r="AC599" s="11"/>
    </row>
    <row r="600" spans="1:29" ht="13" x14ac:dyDescent="0.3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  <c r="AA600" s="11"/>
      <c r="AB600" s="11"/>
      <c r="AC600" s="11"/>
    </row>
    <row r="601" spans="1:29" ht="13" x14ac:dyDescent="0.3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  <c r="AA601" s="11"/>
      <c r="AB601" s="11"/>
      <c r="AC601" s="11"/>
    </row>
    <row r="602" spans="1:29" ht="13" x14ac:dyDescent="0.3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  <c r="AA602" s="11"/>
      <c r="AB602" s="11"/>
      <c r="AC602" s="11"/>
    </row>
    <row r="603" spans="1:29" ht="13" x14ac:dyDescent="0.3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  <c r="AA603" s="11"/>
      <c r="AB603" s="11"/>
      <c r="AC603" s="11"/>
    </row>
    <row r="604" spans="1:29" ht="13" x14ac:dyDescent="0.3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  <c r="AA604" s="11"/>
      <c r="AB604" s="11"/>
      <c r="AC604" s="11"/>
    </row>
    <row r="605" spans="1:29" ht="13" x14ac:dyDescent="0.3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  <c r="AA605" s="11"/>
      <c r="AB605" s="11"/>
      <c r="AC605" s="11"/>
    </row>
    <row r="606" spans="1:29" ht="13" x14ac:dyDescent="0.3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  <c r="AA606" s="11"/>
      <c r="AB606" s="11"/>
      <c r="AC606" s="11"/>
    </row>
    <row r="607" spans="1:29" ht="13" x14ac:dyDescent="0.3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  <c r="AA607" s="11"/>
      <c r="AB607" s="11"/>
      <c r="AC607" s="11"/>
    </row>
    <row r="608" spans="1:29" ht="13" x14ac:dyDescent="0.3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  <c r="AA608" s="11"/>
      <c r="AB608" s="11"/>
      <c r="AC608" s="11"/>
    </row>
    <row r="609" spans="1:29" ht="13" x14ac:dyDescent="0.3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  <c r="AA609" s="11"/>
      <c r="AB609" s="11"/>
      <c r="AC609" s="11"/>
    </row>
    <row r="610" spans="1:29" ht="13" x14ac:dyDescent="0.3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  <c r="AA610" s="11"/>
      <c r="AB610" s="11"/>
      <c r="AC610" s="11"/>
    </row>
    <row r="611" spans="1:29" ht="13" x14ac:dyDescent="0.3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  <c r="AA611" s="11"/>
      <c r="AB611" s="11"/>
      <c r="AC611" s="11"/>
    </row>
    <row r="612" spans="1:29" ht="13" x14ac:dyDescent="0.3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  <c r="AA612" s="11"/>
      <c r="AB612" s="11"/>
      <c r="AC612" s="11"/>
    </row>
    <row r="613" spans="1:29" ht="13" x14ac:dyDescent="0.3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  <c r="AA613" s="11"/>
      <c r="AB613" s="11"/>
      <c r="AC613" s="11"/>
    </row>
    <row r="614" spans="1:29" ht="13" x14ac:dyDescent="0.3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  <c r="AA614" s="11"/>
      <c r="AB614" s="11"/>
      <c r="AC614" s="11"/>
    </row>
    <row r="615" spans="1:29" ht="13" x14ac:dyDescent="0.3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  <c r="AA615" s="11"/>
      <c r="AB615" s="11"/>
      <c r="AC615" s="11"/>
    </row>
    <row r="616" spans="1:29" ht="13" x14ac:dyDescent="0.3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  <c r="AA616" s="11"/>
      <c r="AB616" s="11"/>
      <c r="AC616" s="11"/>
    </row>
    <row r="617" spans="1:29" ht="13" x14ac:dyDescent="0.3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  <c r="AA617" s="11"/>
      <c r="AB617" s="11"/>
      <c r="AC617" s="11"/>
    </row>
    <row r="618" spans="1:29" ht="13" x14ac:dyDescent="0.3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  <c r="AA618" s="11"/>
      <c r="AB618" s="11"/>
      <c r="AC618" s="11"/>
    </row>
    <row r="619" spans="1:29" ht="13" x14ac:dyDescent="0.3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  <c r="AA619" s="11"/>
      <c r="AB619" s="11"/>
      <c r="AC619" s="11"/>
    </row>
    <row r="620" spans="1:29" ht="13" x14ac:dyDescent="0.3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  <c r="AA620" s="11"/>
      <c r="AB620" s="11"/>
      <c r="AC620" s="11"/>
    </row>
    <row r="621" spans="1:29" ht="13" x14ac:dyDescent="0.3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  <c r="AA621" s="11"/>
      <c r="AB621" s="11"/>
      <c r="AC621" s="11"/>
    </row>
    <row r="622" spans="1:29" ht="13" x14ac:dyDescent="0.3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  <c r="AA622" s="11"/>
      <c r="AB622" s="11"/>
      <c r="AC622" s="11"/>
    </row>
    <row r="623" spans="1:29" ht="13" x14ac:dyDescent="0.3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  <c r="AA623" s="11"/>
      <c r="AB623" s="11"/>
      <c r="AC623" s="11"/>
    </row>
    <row r="624" spans="1:29" ht="13" x14ac:dyDescent="0.3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  <c r="AA624" s="11"/>
      <c r="AB624" s="11"/>
      <c r="AC624" s="11"/>
    </row>
    <row r="625" spans="1:29" ht="13" x14ac:dyDescent="0.3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  <c r="AA625" s="11"/>
      <c r="AB625" s="11"/>
      <c r="AC625" s="11"/>
    </row>
    <row r="626" spans="1:29" ht="13" x14ac:dyDescent="0.3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  <c r="AA626" s="11"/>
      <c r="AB626" s="11"/>
      <c r="AC626" s="11"/>
    </row>
    <row r="627" spans="1:29" ht="13" x14ac:dyDescent="0.3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  <c r="AA627" s="11"/>
      <c r="AB627" s="11"/>
      <c r="AC627" s="11"/>
    </row>
    <row r="628" spans="1:29" ht="13" x14ac:dyDescent="0.3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  <c r="AA628" s="11"/>
      <c r="AB628" s="11"/>
      <c r="AC628" s="11"/>
    </row>
    <row r="629" spans="1:29" ht="13" x14ac:dyDescent="0.3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  <c r="AA629" s="11"/>
      <c r="AB629" s="11"/>
      <c r="AC629" s="11"/>
    </row>
    <row r="630" spans="1:29" ht="13" x14ac:dyDescent="0.3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  <c r="AA630" s="11"/>
      <c r="AB630" s="11"/>
      <c r="AC630" s="11"/>
    </row>
    <row r="631" spans="1:29" ht="13" x14ac:dyDescent="0.3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  <c r="AA631" s="11"/>
      <c r="AB631" s="11"/>
      <c r="AC631" s="11"/>
    </row>
    <row r="632" spans="1:29" ht="13" x14ac:dyDescent="0.3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  <c r="AA632" s="11"/>
      <c r="AB632" s="11"/>
      <c r="AC632" s="11"/>
    </row>
    <row r="633" spans="1:29" ht="13" x14ac:dyDescent="0.3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  <c r="AA633" s="11"/>
      <c r="AB633" s="11"/>
      <c r="AC633" s="11"/>
    </row>
    <row r="634" spans="1:29" ht="13" x14ac:dyDescent="0.3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  <c r="AA634" s="11"/>
      <c r="AB634" s="11"/>
      <c r="AC634" s="11"/>
    </row>
    <row r="635" spans="1:29" ht="13" x14ac:dyDescent="0.3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  <c r="AA635" s="11"/>
      <c r="AB635" s="11"/>
      <c r="AC635" s="11"/>
    </row>
    <row r="636" spans="1:29" ht="13" x14ac:dyDescent="0.3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  <c r="AA636" s="11"/>
      <c r="AB636" s="11"/>
      <c r="AC636" s="11"/>
    </row>
    <row r="637" spans="1:29" ht="13" x14ac:dyDescent="0.3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  <c r="AA637" s="11"/>
      <c r="AB637" s="11"/>
      <c r="AC637" s="11"/>
    </row>
    <row r="638" spans="1:29" ht="13" x14ac:dyDescent="0.3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  <c r="AA638" s="11"/>
      <c r="AB638" s="11"/>
      <c r="AC638" s="11"/>
    </row>
    <row r="639" spans="1:29" ht="13" x14ac:dyDescent="0.3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  <c r="AA639" s="11"/>
      <c r="AB639" s="11"/>
      <c r="AC639" s="11"/>
    </row>
    <row r="640" spans="1:29" ht="13" x14ac:dyDescent="0.3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  <c r="AA640" s="11"/>
      <c r="AB640" s="11"/>
      <c r="AC640" s="11"/>
    </row>
    <row r="641" spans="1:29" ht="13" x14ac:dyDescent="0.3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  <c r="AA641" s="11"/>
      <c r="AB641" s="11"/>
      <c r="AC641" s="11"/>
    </row>
    <row r="642" spans="1:29" ht="13" x14ac:dyDescent="0.3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  <c r="AA642" s="11"/>
      <c r="AB642" s="11"/>
      <c r="AC642" s="11"/>
    </row>
    <row r="643" spans="1:29" ht="13" x14ac:dyDescent="0.3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  <c r="AA643" s="11"/>
      <c r="AB643" s="11"/>
      <c r="AC643" s="11"/>
    </row>
    <row r="644" spans="1:29" ht="13" x14ac:dyDescent="0.3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  <c r="AA644" s="11"/>
      <c r="AB644" s="11"/>
      <c r="AC644" s="11"/>
    </row>
    <row r="645" spans="1:29" ht="13" x14ac:dyDescent="0.3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  <c r="AA645" s="11"/>
      <c r="AB645" s="11"/>
      <c r="AC645" s="11"/>
    </row>
    <row r="646" spans="1:29" ht="13" x14ac:dyDescent="0.3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  <c r="AA646" s="11"/>
      <c r="AB646" s="11"/>
      <c r="AC646" s="11"/>
    </row>
    <row r="647" spans="1:29" ht="13" x14ac:dyDescent="0.3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  <c r="AA647" s="11"/>
      <c r="AB647" s="11"/>
      <c r="AC647" s="11"/>
    </row>
    <row r="648" spans="1:29" ht="13" x14ac:dyDescent="0.3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  <c r="AA648" s="11"/>
      <c r="AB648" s="11"/>
      <c r="AC648" s="11"/>
    </row>
    <row r="649" spans="1:29" ht="13" x14ac:dyDescent="0.3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  <c r="AA649" s="11"/>
      <c r="AB649" s="11"/>
      <c r="AC649" s="11"/>
    </row>
    <row r="650" spans="1:29" ht="13" x14ac:dyDescent="0.3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  <c r="AA650" s="11"/>
      <c r="AB650" s="11"/>
      <c r="AC650" s="11"/>
    </row>
    <row r="651" spans="1:29" ht="13" x14ac:dyDescent="0.3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  <c r="AA651" s="11"/>
      <c r="AB651" s="11"/>
      <c r="AC651" s="11"/>
    </row>
    <row r="652" spans="1:29" ht="13" x14ac:dyDescent="0.3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  <c r="AA652" s="11"/>
      <c r="AB652" s="11"/>
      <c r="AC652" s="11"/>
    </row>
    <row r="653" spans="1:29" ht="13" x14ac:dyDescent="0.3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  <c r="AA653" s="11"/>
      <c r="AB653" s="11"/>
      <c r="AC653" s="11"/>
    </row>
    <row r="654" spans="1:29" ht="13" x14ac:dyDescent="0.3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  <c r="AA654" s="11"/>
      <c r="AB654" s="11"/>
      <c r="AC654" s="11"/>
    </row>
    <row r="655" spans="1:29" ht="13" x14ac:dyDescent="0.3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  <c r="AA655" s="11"/>
      <c r="AB655" s="11"/>
      <c r="AC655" s="11"/>
    </row>
    <row r="656" spans="1:29" ht="13" x14ac:dyDescent="0.3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  <c r="AA656" s="11"/>
      <c r="AB656" s="11"/>
      <c r="AC656" s="11"/>
    </row>
    <row r="657" spans="1:29" ht="13" x14ac:dyDescent="0.3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  <c r="AA657" s="11"/>
      <c r="AB657" s="11"/>
      <c r="AC657" s="11"/>
    </row>
    <row r="658" spans="1:29" ht="13" x14ac:dyDescent="0.3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  <c r="AA658" s="11"/>
      <c r="AB658" s="11"/>
      <c r="AC658" s="11"/>
    </row>
    <row r="659" spans="1:29" ht="13" x14ac:dyDescent="0.3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  <c r="AA659" s="11"/>
      <c r="AB659" s="11"/>
      <c r="AC659" s="11"/>
    </row>
    <row r="660" spans="1:29" ht="13" x14ac:dyDescent="0.3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  <c r="AA660" s="11"/>
      <c r="AB660" s="11"/>
      <c r="AC660" s="11"/>
    </row>
    <row r="661" spans="1:29" ht="13" x14ac:dyDescent="0.3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  <c r="AA661" s="11"/>
      <c r="AB661" s="11"/>
      <c r="AC661" s="11"/>
    </row>
    <row r="662" spans="1:29" ht="13" x14ac:dyDescent="0.3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  <c r="AA662" s="11"/>
      <c r="AB662" s="11"/>
      <c r="AC662" s="11"/>
    </row>
    <row r="663" spans="1:29" ht="13" x14ac:dyDescent="0.3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  <c r="AA663" s="11"/>
      <c r="AB663" s="11"/>
      <c r="AC663" s="11"/>
    </row>
    <row r="664" spans="1:29" ht="13" x14ac:dyDescent="0.3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  <c r="AA664" s="11"/>
      <c r="AB664" s="11"/>
      <c r="AC664" s="11"/>
    </row>
    <row r="665" spans="1:29" ht="13" x14ac:dyDescent="0.3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  <c r="AA665" s="11"/>
      <c r="AB665" s="11"/>
      <c r="AC665" s="11"/>
    </row>
    <row r="666" spans="1:29" ht="13" x14ac:dyDescent="0.3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  <c r="AA666" s="11"/>
      <c r="AB666" s="11"/>
      <c r="AC666" s="11"/>
    </row>
    <row r="667" spans="1:29" ht="13" x14ac:dyDescent="0.3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  <c r="AA667" s="11"/>
      <c r="AB667" s="11"/>
      <c r="AC667" s="11"/>
    </row>
    <row r="668" spans="1:29" ht="13" x14ac:dyDescent="0.3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  <c r="AA668" s="11"/>
      <c r="AB668" s="11"/>
      <c r="AC668" s="11"/>
    </row>
    <row r="669" spans="1:29" ht="13" x14ac:dyDescent="0.3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  <c r="AA669" s="11"/>
      <c r="AB669" s="11"/>
      <c r="AC669" s="11"/>
    </row>
    <row r="670" spans="1:29" ht="13" x14ac:dyDescent="0.3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  <c r="AA670" s="11"/>
      <c r="AB670" s="11"/>
      <c r="AC670" s="11"/>
    </row>
    <row r="671" spans="1:29" ht="13" x14ac:dyDescent="0.3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  <c r="AA671" s="11"/>
      <c r="AB671" s="11"/>
      <c r="AC671" s="11"/>
    </row>
    <row r="672" spans="1:29" ht="13" x14ac:dyDescent="0.3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  <c r="AA672" s="11"/>
      <c r="AB672" s="11"/>
      <c r="AC672" s="11"/>
    </row>
    <row r="673" spans="1:29" ht="13" x14ac:dyDescent="0.3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  <c r="AA673" s="11"/>
      <c r="AB673" s="11"/>
      <c r="AC673" s="11"/>
    </row>
    <row r="674" spans="1:29" ht="13" x14ac:dyDescent="0.3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  <c r="AA674" s="11"/>
      <c r="AB674" s="11"/>
      <c r="AC674" s="11"/>
    </row>
    <row r="675" spans="1:29" ht="13" x14ac:dyDescent="0.3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  <c r="AA675" s="11"/>
      <c r="AB675" s="11"/>
      <c r="AC675" s="11"/>
    </row>
    <row r="676" spans="1:29" ht="13" x14ac:dyDescent="0.3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  <c r="AA676" s="11"/>
      <c r="AB676" s="11"/>
      <c r="AC676" s="11"/>
    </row>
    <row r="677" spans="1:29" ht="13" x14ac:dyDescent="0.3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  <c r="AA677" s="11"/>
      <c r="AB677" s="11"/>
      <c r="AC677" s="11"/>
    </row>
    <row r="678" spans="1:29" ht="13" x14ac:dyDescent="0.3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  <c r="AA678" s="11"/>
      <c r="AB678" s="11"/>
      <c r="AC678" s="11"/>
    </row>
    <row r="679" spans="1:29" ht="13" x14ac:dyDescent="0.3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  <c r="AA679" s="11"/>
      <c r="AB679" s="11"/>
      <c r="AC679" s="11"/>
    </row>
    <row r="680" spans="1:29" ht="13" x14ac:dyDescent="0.3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  <c r="AA680" s="11"/>
      <c r="AB680" s="11"/>
      <c r="AC680" s="11"/>
    </row>
    <row r="681" spans="1:29" ht="13" x14ac:dyDescent="0.3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  <c r="AA681" s="11"/>
      <c r="AB681" s="11"/>
      <c r="AC681" s="11"/>
    </row>
    <row r="682" spans="1:29" ht="13" x14ac:dyDescent="0.3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  <c r="AA682" s="11"/>
      <c r="AB682" s="11"/>
      <c r="AC682" s="11"/>
    </row>
    <row r="683" spans="1:29" ht="13" x14ac:dyDescent="0.3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  <c r="AA683" s="11"/>
      <c r="AB683" s="11"/>
      <c r="AC683" s="11"/>
    </row>
    <row r="684" spans="1:29" ht="13" x14ac:dyDescent="0.3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  <c r="AA684" s="11"/>
      <c r="AB684" s="11"/>
      <c r="AC684" s="11"/>
    </row>
    <row r="685" spans="1:29" ht="13" x14ac:dyDescent="0.3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  <c r="AA685" s="11"/>
      <c r="AB685" s="11"/>
      <c r="AC685" s="11"/>
    </row>
    <row r="686" spans="1:29" ht="13" x14ac:dyDescent="0.3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  <c r="AA686" s="11"/>
      <c r="AB686" s="11"/>
      <c r="AC686" s="11"/>
    </row>
    <row r="687" spans="1:29" ht="13" x14ac:dyDescent="0.3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  <c r="AA687" s="11"/>
      <c r="AB687" s="11"/>
      <c r="AC687" s="11"/>
    </row>
    <row r="688" spans="1:29" ht="13" x14ac:dyDescent="0.3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  <c r="AA688" s="11"/>
      <c r="AB688" s="11"/>
      <c r="AC688" s="11"/>
    </row>
    <row r="689" spans="1:29" ht="13" x14ac:dyDescent="0.3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  <c r="AA689" s="11"/>
      <c r="AB689" s="11"/>
      <c r="AC689" s="11"/>
    </row>
    <row r="690" spans="1:29" ht="13" x14ac:dyDescent="0.3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  <c r="AA690" s="11"/>
      <c r="AB690" s="11"/>
      <c r="AC690" s="11"/>
    </row>
    <row r="691" spans="1:29" ht="13" x14ac:dyDescent="0.3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  <c r="AA691" s="11"/>
      <c r="AB691" s="11"/>
      <c r="AC691" s="11"/>
    </row>
    <row r="692" spans="1:29" ht="13" x14ac:dyDescent="0.3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  <c r="AA692" s="11"/>
      <c r="AB692" s="11"/>
      <c r="AC692" s="11"/>
    </row>
    <row r="693" spans="1:29" ht="13" x14ac:dyDescent="0.3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  <c r="AA693" s="11"/>
      <c r="AB693" s="11"/>
      <c r="AC693" s="11"/>
    </row>
    <row r="694" spans="1:29" ht="13" x14ac:dyDescent="0.3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  <c r="AA694" s="11"/>
      <c r="AB694" s="11"/>
      <c r="AC694" s="11"/>
    </row>
    <row r="695" spans="1:29" ht="13" x14ac:dyDescent="0.3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  <c r="AA695" s="11"/>
      <c r="AB695" s="11"/>
      <c r="AC695" s="11"/>
    </row>
    <row r="696" spans="1:29" ht="13" x14ac:dyDescent="0.3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  <c r="AA696" s="11"/>
      <c r="AB696" s="11"/>
      <c r="AC696" s="11"/>
    </row>
    <row r="697" spans="1:29" ht="13" x14ac:dyDescent="0.3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  <c r="AA697" s="11"/>
      <c r="AB697" s="11"/>
      <c r="AC697" s="11"/>
    </row>
    <row r="698" spans="1:29" ht="13" x14ac:dyDescent="0.3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  <c r="AA698" s="11"/>
      <c r="AB698" s="11"/>
      <c r="AC698" s="11"/>
    </row>
    <row r="699" spans="1:29" ht="13" x14ac:dyDescent="0.3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  <c r="AA699" s="11"/>
      <c r="AB699" s="11"/>
      <c r="AC699" s="11"/>
    </row>
    <row r="700" spans="1:29" ht="13" x14ac:dyDescent="0.3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  <c r="AA700" s="11"/>
      <c r="AB700" s="11"/>
      <c r="AC700" s="11"/>
    </row>
    <row r="701" spans="1:29" ht="13" x14ac:dyDescent="0.3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  <c r="AA701" s="11"/>
      <c r="AB701" s="11"/>
      <c r="AC701" s="11"/>
    </row>
    <row r="702" spans="1:29" ht="13" x14ac:dyDescent="0.3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  <c r="AA702" s="11"/>
      <c r="AB702" s="11"/>
      <c r="AC702" s="11"/>
    </row>
    <row r="703" spans="1:29" ht="13" x14ac:dyDescent="0.3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  <c r="AA703" s="11"/>
      <c r="AB703" s="11"/>
      <c r="AC703" s="11"/>
    </row>
    <row r="704" spans="1:29" ht="13" x14ac:dyDescent="0.3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  <c r="AA704" s="11"/>
      <c r="AB704" s="11"/>
      <c r="AC704" s="11"/>
    </row>
    <row r="705" spans="1:29" ht="13" x14ac:dyDescent="0.3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  <c r="AA705" s="11"/>
      <c r="AB705" s="11"/>
      <c r="AC705" s="11"/>
    </row>
    <row r="706" spans="1:29" ht="13" x14ac:dyDescent="0.3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  <c r="AA706" s="11"/>
      <c r="AB706" s="11"/>
      <c r="AC706" s="11"/>
    </row>
    <row r="707" spans="1:29" ht="13" x14ac:dyDescent="0.3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  <c r="AA707" s="11"/>
      <c r="AB707" s="11"/>
      <c r="AC707" s="11"/>
    </row>
    <row r="708" spans="1:29" ht="13" x14ac:dyDescent="0.3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  <c r="AA708" s="11"/>
      <c r="AB708" s="11"/>
      <c r="AC708" s="11"/>
    </row>
    <row r="709" spans="1:29" ht="13" x14ac:dyDescent="0.3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  <c r="AA709" s="11"/>
      <c r="AB709" s="11"/>
      <c r="AC709" s="11"/>
    </row>
    <row r="710" spans="1:29" ht="13" x14ac:dyDescent="0.3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  <c r="AA710" s="11"/>
      <c r="AB710" s="11"/>
      <c r="AC710" s="11"/>
    </row>
    <row r="711" spans="1:29" ht="13" x14ac:dyDescent="0.3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  <c r="AA711" s="11"/>
      <c r="AB711" s="11"/>
      <c r="AC711" s="11"/>
    </row>
    <row r="712" spans="1:29" ht="13" x14ac:dyDescent="0.3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  <c r="AA712" s="11"/>
      <c r="AB712" s="11"/>
      <c r="AC712" s="11"/>
    </row>
    <row r="713" spans="1:29" ht="13" x14ac:dyDescent="0.3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  <c r="AA713" s="11"/>
      <c r="AB713" s="11"/>
      <c r="AC713" s="11"/>
    </row>
    <row r="714" spans="1:29" ht="13" x14ac:dyDescent="0.3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  <c r="AA714" s="11"/>
      <c r="AB714" s="11"/>
      <c r="AC714" s="11"/>
    </row>
    <row r="715" spans="1:29" ht="13" x14ac:dyDescent="0.3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  <c r="AA715" s="11"/>
      <c r="AB715" s="11"/>
      <c r="AC715" s="11"/>
    </row>
    <row r="716" spans="1:29" ht="13" x14ac:dyDescent="0.3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  <c r="AA716" s="11"/>
      <c r="AB716" s="11"/>
      <c r="AC716" s="11"/>
    </row>
    <row r="717" spans="1:29" ht="13" x14ac:dyDescent="0.3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  <c r="AA717" s="11"/>
      <c r="AB717" s="11"/>
      <c r="AC717" s="11"/>
    </row>
    <row r="718" spans="1:29" ht="13" x14ac:dyDescent="0.3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  <c r="AA718" s="11"/>
      <c r="AB718" s="11"/>
      <c r="AC718" s="11"/>
    </row>
    <row r="719" spans="1:29" ht="13" x14ac:dyDescent="0.3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  <c r="AA719" s="11"/>
      <c r="AB719" s="11"/>
      <c r="AC719" s="11"/>
    </row>
    <row r="720" spans="1:29" ht="13" x14ac:dyDescent="0.3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  <c r="AA720" s="11"/>
      <c r="AB720" s="11"/>
      <c r="AC720" s="11"/>
    </row>
    <row r="721" spans="1:29" ht="13" x14ac:dyDescent="0.3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  <c r="AA721" s="11"/>
      <c r="AB721" s="11"/>
      <c r="AC721" s="11"/>
    </row>
    <row r="722" spans="1:29" ht="13" x14ac:dyDescent="0.3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  <c r="AA722" s="11"/>
      <c r="AB722" s="11"/>
      <c r="AC722" s="11"/>
    </row>
    <row r="723" spans="1:29" ht="13" x14ac:dyDescent="0.3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  <c r="AA723" s="11"/>
      <c r="AB723" s="11"/>
      <c r="AC723" s="11"/>
    </row>
    <row r="724" spans="1:29" ht="13" x14ac:dyDescent="0.3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  <c r="AA724" s="11"/>
      <c r="AB724" s="11"/>
      <c r="AC724" s="11"/>
    </row>
    <row r="725" spans="1:29" ht="13" x14ac:dyDescent="0.3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  <c r="AA725" s="11"/>
      <c r="AB725" s="11"/>
      <c r="AC725" s="11"/>
    </row>
    <row r="726" spans="1:29" ht="13" x14ac:dyDescent="0.3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  <c r="AA726" s="11"/>
      <c r="AB726" s="11"/>
      <c r="AC726" s="11"/>
    </row>
    <row r="727" spans="1:29" ht="13" x14ac:dyDescent="0.3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  <c r="AA727" s="11"/>
      <c r="AB727" s="11"/>
      <c r="AC727" s="11"/>
    </row>
    <row r="728" spans="1:29" ht="13" x14ac:dyDescent="0.3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  <c r="AA728" s="11"/>
      <c r="AB728" s="11"/>
      <c r="AC728" s="11"/>
    </row>
    <row r="729" spans="1:29" ht="13" x14ac:dyDescent="0.3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  <c r="AA729" s="11"/>
      <c r="AB729" s="11"/>
      <c r="AC729" s="11"/>
    </row>
    <row r="730" spans="1:29" ht="13" x14ac:dyDescent="0.3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  <c r="AA730" s="11"/>
      <c r="AB730" s="11"/>
      <c r="AC730" s="11"/>
    </row>
    <row r="731" spans="1:29" ht="13" x14ac:dyDescent="0.3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  <c r="AA731" s="11"/>
      <c r="AB731" s="11"/>
      <c r="AC731" s="11"/>
    </row>
    <row r="732" spans="1:29" ht="13" x14ac:dyDescent="0.3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  <c r="AA732" s="11"/>
      <c r="AB732" s="11"/>
      <c r="AC732" s="11"/>
    </row>
    <row r="733" spans="1:29" ht="13" x14ac:dyDescent="0.3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  <c r="AA733" s="11"/>
      <c r="AB733" s="11"/>
      <c r="AC733" s="11"/>
    </row>
    <row r="734" spans="1:29" ht="13" x14ac:dyDescent="0.3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  <c r="AA734" s="11"/>
      <c r="AB734" s="11"/>
      <c r="AC734" s="11"/>
    </row>
    <row r="735" spans="1:29" ht="13" x14ac:dyDescent="0.3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  <c r="AA735" s="11"/>
      <c r="AB735" s="11"/>
      <c r="AC735" s="11"/>
    </row>
    <row r="736" spans="1:29" ht="13" x14ac:dyDescent="0.3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  <c r="AA736" s="11"/>
      <c r="AB736" s="11"/>
      <c r="AC736" s="11"/>
    </row>
    <row r="737" spans="1:29" ht="13" x14ac:dyDescent="0.3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  <c r="AA737" s="11"/>
      <c r="AB737" s="11"/>
      <c r="AC737" s="11"/>
    </row>
    <row r="738" spans="1:29" ht="13" x14ac:dyDescent="0.3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  <c r="AA738" s="11"/>
      <c r="AB738" s="11"/>
      <c r="AC738" s="11"/>
    </row>
    <row r="739" spans="1:29" ht="13" x14ac:dyDescent="0.3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  <c r="AA739" s="11"/>
      <c r="AB739" s="11"/>
      <c r="AC739" s="11"/>
    </row>
    <row r="740" spans="1:29" ht="13" x14ac:dyDescent="0.3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  <c r="AA740" s="11"/>
      <c r="AB740" s="11"/>
      <c r="AC740" s="11"/>
    </row>
    <row r="741" spans="1:29" ht="13" x14ac:dyDescent="0.3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  <c r="AA741" s="11"/>
      <c r="AB741" s="11"/>
      <c r="AC741" s="11"/>
    </row>
    <row r="742" spans="1:29" ht="13" x14ac:dyDescent="0.3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  <c r="AA742" s="11"/>
      <c r="AB742" s="11"/>
      <c r="AC742" s="11"/>
    </row>
    <row r="743" spans="1:29" ht="13" x14ac:dyDescent="0.3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  <c r="AA743" s="11"/>
      <c r="AB743" s="11"/>
      <c r="AC743" s="11"/>
    </row>
    <row r="744" spans="1:29" ht="13" x14ac:dyDescent="0.3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  <c r="AA744" s="11"/>
      <c r="AB744" s="11"/>
      <c r="AC744" s="11"/>
    </row>
    <row r="745" spans="1:29" ht="13" x14ac:dyDescent="0.3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  <c r="AA745" s="11"/>
      <c r="AB745" s="11"/>
      <c r="AC745" s="11"/>
    </row>
    <row r="746" spans="1:29" ht="13" x14ac:dyDescent="0.3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  <c r="AA746" s="11"/>
      <c r="AB746" s="11"/>
      <c r="AC746" s="11"/>
    </row>
    <row r="747" spans="1:29" ht="13" x14ac:dyDescent="0.3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  <c r="AA747" s="11"/>
      <c r="AB747" s="11"/>
      <c r="AC747" s="11"/>
    </row>
    <row r="748" spans="1:29" ht="13" x14ac:dyDescent="0.3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  <c r="AA748" s="11"/>
      <c r="AB748" s="11"/>
      <c r="AC748" s="11"/>
    </row>
    <row r="749" spans="1:29" ht="13" x14ac:dyDescent="0.3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  <c r="AA749" s="11"/>
      <c r="AB749" s="11"/>
      <c r="AC749" s="11"/>
    </row>
    <row r="750" spans="1:29" ht="13" x14ac:dyDescent="0.3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  <c r="AA750" s="11"/>
      <c r="AB750" s="11"/>
      <c r="AC750" s="11"/>
    </row>
    <row r="751" spans="1:29" ht="13" x14ac:dyDescent="0.3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  <c r="AA751" s="11"/>
      <c r="AB751" s="11"/>
      <c r="AC751" s="11"/>
    </row>
    <row r="752" spans="1:29" ht="13" x14ac:dyDescent="0.3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  <c r="AA752" s="11"/>
      <c r="AB752" s="11"/>
      <c r="AC752" s="11"/>
    </row>
    <row r="753" spans="1:29" ht="13" x14ac:dyDescent="0.3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  <c r="AA753" s="11"/>
      <c r="AB753" s="11"/>
      <c r="AC753" s="11"/>
    </row>
    <row r="754" spans="1:29" ht="13" x14ac:dyDescent="0.3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  <c r="AA754" s="11"/>
      <c r="AB754" s="11"/>
      <c r="AC754" s="11"/>
    </row>
    <row r="755" spans="1:29" ht="13" x14ac:dyDescent="0.3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  <c r="AA755" s="11"/>
      <c r="AB755" s="11"/>
      <c r="AC755" s="11"/>
    </row>
    <row r="756" spans="1:29" ht="13" x14ac:dyDescent="0.3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  <c r="AA756" s="11"/>
      <c r="AB756" s="11"/>
      <c r="AC756" s="11"/>
    </row>
    <row r="757" spans="1:29" ht="13" x14ac:dyDescent="0.3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  <c r="AA757" s="11"/>
      <c r="AB757" s="11"/>
      <c r="AC757" s="11"/>
    </row>
    <row r="758" spans="1:29" ht="13" x14ac:dyDescent="0.3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  <c r="AA758" s="11"/>
      <c r="AB758" s="11"/>
      <c r="AC758" s="11"/>
    </row>
    <row r="759" spans="1:29" ht="13" x14ac:dyDescent="0.3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  <c r="AA759" s="11"/>
      <c r="AB759" s="11"/>
      <c r="AC759" s="11"/>
    </row>
    <row r="760" spans="1:29" ht="13" x14ac:dyDescent="0.3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  <c r="AA760" s="11"/>
      <c r="AB760" s="11"/>
      <c r="AC760" s="11"/>
    </row>
    <row r="761" spans="1:29" ht="13" x14ac:dyDescent="0.3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  <c r="AA761" s="11"/>
      <c r="AB761" s="11"/>
      <c r="AC761" s="11"/>
    </row>
    <row r="762" spans="1:29" ht="13" x14ac:dyDescent="0.3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  <c r="AA762" s="11"/>
      <c r="AB762" s="11"/>
      <c r="AC762" s="11"/>
    </row>
    <row r="763" spans="1:29" ht="13" x14ac:dyDescent="0.3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  <c r="AA763" s="11"/>
      <c r="AB763" s="11"/>
      <c r="AC763" s="11"/>
    </row>
    <row r="764" spans="1:29" ht="13" x14ac:dyDescent="0.3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  <c r="AA764" s="11"/>
      <c r="AB764" s="11"/>
      <c r="AC764" s="11"/>
    </row>
    <row r="765" spans="1:29" ht="13" x14ac:dyDescent="0.3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  <c r="AA765" s="11"/>
      <c r="AB765" s="11"/>
      <c r="AC765" s="11"/>
    </row>
    <row r="766" spans="1:29" ht="13" x14ac:dyDescent="0.3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  <c r="AA766" s="11"/>
      <c r="AB766" s="11"/>
      <c r="AC766" s="11"/>
    </row>
    <row r="767" spans="1:29" ht="13" x14ac:dyDescent="0.3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  <c r="AA767" s="11"/>
      <c r="AB767" s="11"/>
      <c r="AC767" s="11"/>
    </row>
    <row r="768" spans="1:29" ht="13" x14ac:dyDescent="0.3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  <c r="AA768" s="11"/>
      <c r="AB768" s="11"/>
      <c r="AC768" s="11"/>
    </row>
    <row r="769" spans="1:29" ht="13" x14ac:dyDescent="0.3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  <c r="AA769" s="11"/>
      <c r="AB769" s="11"/>
      <c r="AC769" s="11"/>
    </row>
    <row r="770" spans="1:29" ht="13" x14ac:dyDescent="0.3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  <c r="AA770" s="11"/>
      <c r="AB770" s="11"/>
      <c r="AC770" s="11"/>
    </row>
    <row r="771" spans="1:29" ht="13" x14ac:dyDescent="0.3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  <c r="AA771" s="11"/>
      <c r="AB771" s="11"/>
      <c r="AC771" s="11"/>
    </row>
    <row r="772" spans="1:29" ht="13" x14ac:dyDescent="0.3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  <c r="AA772" s="11"/>
      <c r="AB772" s="11"/>
      <c r="AC772" s="11"/>
    </row>
    <row r="773" spans="1:29" ht="13" x14ac:dyDescent="0.3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  <c r="AA773" s="11"/>
      <c r="AB773" s="11"/>
      <c r="AC773" s="11"/>
    </row>
    <row r="774" spans="1:29" ht="13" x14ac:dyDescent="0.3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  <c r="AA774" s="11"/>
      <c r="AB774" s="11"/>
      <c r="AC774" s="11"/>
    </row>
    <row r="775" spans="1:29" ht="13" x14ac:dyDescent="0.3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  <c r="AA775" s="11"/>
      <c r="AB775" s="11"/>
      <c r="AC775" s="11"/>
    </row>
    <row r="776" spans="1:29" ht="13" x14ac:dyDescent="0.3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  <c r="AA776" s="11"/>
      <c r="AB776" s="11"/>
      <c r="AC776" s="11"/>
    </row>
    <row r="777" spans="1:29" ht="13" x14ac:dyDescent="0.3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  <c r="AA777" s="11"/>
      <c r="AB777" s="11"/>
      <c r="AC777" s="11"/>
    </row>
    <row r="778" spans="1:29" ht="13" x14ac:dyDescent="0.3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  <c r="AA778" s="11"/>
      <c r="AB778" s="11"/>
      <c r="AC778" s="11"/>
    </row>
    <row r="779" spans="1:29" ht="13" x14ac:dyDescent="0.3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  <c r="AA779" s="11"/>
      <c r="AB779" s="11"/>
      <c r="AC779" s="11"/>
    </row>
    <row r="780" spans="1:29" ht="13" x14ac:dyDescent="0.3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  <c r="AA780" s="11"/>
      <c r="AB780" s="11"/>
      <c r="AC780" s="11"/>
    </row>
    <row r="781" spans="1:29" ht="13" x14ac:dyDescent="0.3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  <c r="AA781" s="11"/>
      <c r="AB781" s="11"/>
      <c r="AC781" s="11"/>
    </row>
    <row r="782" spans="1:29" ht="13" x14ac:dyDescent="0.3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  <c r="AA782" s="11"/>
      <c r="AB782" s="11"/>
      <c r="AC782" s="11"/>
    </row>
    <row r="783" spans="1:29" ht="13" x14ac:dyDescent="0.3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  <c r="AA783" s="11"/>
      <c r="AB783" s="11"/>
      <c r="AC783" s="11"/>
    </row>
    <row r="784" spans="1:29" ht="13" x14ac:dyDescent="0.3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  <c r="AA784" s="11"/>
      <c r="AB784" s="11"/>
      <c r="AC784" s="11"/>
    </row>
    <row r="785" spans="1:29" ht="13" x14ac:dyDescent="0.3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  <c r="AA785" s="11"/>
      <c r="AB785" s="11"/>
      <c r="AC785" s="11"/>
    </row>
    <row r="786" spans="1:29" ht="13" x14ac:dyDescent="0.3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  <c r="AA786" s="11"/>
      <c r="AB786" s="11"/>
      <c r="AC786" s="11"/>
    </row>
    <row r="787" spans="1:29" ht="13" x14ac:dyDescent="0.3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  <c r="AA787" s="11"/>
      <c r="AB787" s="11"/>
      <c r="AC787" s="11"/>
    </row>
    <row r="788" spans="1:29" ht="13" x14ac:dyDescent="0.3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  <c r="AA788" s="11"/>
      <c r="AB788" s="11"/>
      <c r="AC788" s="11"/>
    </row>
    <row r="789" spans="1:29" ht="13" x14ac:dyDescent="0.3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  <c r="AA789" s="11"/>
      <c r="AB789" s="11"/>
      <c r="AC789" s="11"/>
    </row>
    <row r="790" spans="1:29" ht="13" x14ac:dyDescent="0.3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  <c r="AA790" s="11"/>
      <c r="AB790" s="11"/>
      <c r="AC790" s="11"/>
    </row>
    <row r="791" spans="1:29" ht="13" x14ac:dyDescent="0.3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  <c r="AA791" s="11"/>
      <c r="AB791" s="11"/>
      <c r="AC791" s="11"/>
    </row>
    <row r="792" spans="1:29" ht="13" x14ac:dyDescent="0.3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  <c r="AA792" s="11"/>
      <c r="AB792" s="11"/>
      <c r="AC792" s="11"/>
    </row>
    <row r="793" spans="1:29" ht="13" x14ac:dyDescent="0.3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  <c r="AA793" s="11"/>
      <c r="AB793" s="11"/>
      <c r="AC793" s="11"/>
    </row>
    <row r="794" spans="1:29" ht="13" x14ac:dyDescent="0.3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  <c r="AA794" s="11"/>
      <c r="AB794" s="11"/>
      <c r="AC794" s="11"/>
    </row>
    <row r="795" spans="1:29" ht="13" x14ac:dyDescent="0.3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  <c r="AA795" s="11"/>
      <c r="AB795" s="11"/>
      <c r="AC795" s="11"/>
    </row>
    <row r="796" spans="1:29" ht="13" x14ac:dyDescent="0.3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  <c r="AA796" s="11"/>
      <c r="AB796" s="11"/>
      <c r="AC796" s="11"/>
    </row>
    <row r="797" spans="1:29" ht="13" x14ac:dyDescent="0.3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  <c r="AA797" s="11"/>
      <c r="AB797" s="11"/>
      <c r="AC797" s="11"/>
    </row>
    <row r="798" spans="1:29" ht="13" x14ac:dyDescent="0.3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  <c r="AA798" s="11"/>
      <c r="AB798" s="11"/>
      <c r="AC798" s="11"/>
    </row>
    <row r="799" spans="1:29" ht="13" x14ac:dyDescent="0.3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  <c r="AA799" s="11"/>
      <c r="AB799" s="11"/>
      <c r="AC799" s="11"/>
    </row>
    <row r="800" spans="1:29" ht="13" x14ac:dyDescent="0.3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  <c r="AA800" s="11"/>
      <c r="AB800" s="11"/>
      <c r="AC800" s="11"/>
    </row>
    <row r="801" spans="1:29" ht="13" x14ac:dyDescent="0.3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  <c r="AA801" s="11"/>
      <c r="AB801" s="11"/>
      <c r="AC801" s="11"/>
    </row>
    <row r="802" spans="1:29" ht="13" x14ac:dyDescent="0.3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  <c r="AA802" s="11"/>
      <c r="AB802" s="11"/>
      <c r="AC802" s="11"/>
    </row>
    <row r="803" spans="1:29" ht="13" x14ac:dyDescent="0.3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  <c r="AA803" s="11"/>
      <c r="AB803" s="11"/>
      <c r="AC803" s="11"/>
    </row>
    <row r="804" spans="1:29" ht="13" x14ac:dyDescent="0.3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  <c r="AA804" s="11"/>
      <c r="AB804" s="11"/>
      <c r="AC804" s="11"/>
    </row>
    <row r="805" spans="1:29" ht="13" x14ac:dyDescent="0.3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  <c r="AA805" s="11"/>
      <c r="AB805" s="11"/>
      <c r="AC805" s="11"/>
    </row>
    <row r="806" spans="1:29" ht="13" x14ac:dyDescent="0.3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  <c r="AA806" s="11"/>
      <c r="AB806" s="11"/>
      <c r="AC806" s="11"/>
    </row>
    <row r="807" spans="1:29" ht="13" x14ac:dyDescent="0.3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  <c r="AA807" s="11"/>
      <c r="AB807" s="11"/>
      <c r="AC807" s="11"/>
    </row>
    <row r="808" spans="1:29" ht="13" x14ac:dyDescent="0.3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  <c r="AA808" s="11"/>
      <c r="AB808" s="11"/>
      <c r="AC808" s="11"/>
    </row>
    <row r="809" spans="1:29" ht="13" x14ac:dyDescent="0.3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  <c r="AA809" s="11"/>
      <c r="AB809" s="11"/>
      <c r="AC809" s="11"/>
    </row>
    <row r="810" spans="1:29" ht="13" x14ac:dyDescent="0.3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  <c r="AA810" s="11"/>
      <c r="AB810" s="11"/>
      <c r="AC810" s="11"/>
    </row>
    <row r="811" spans="1:29" ht="13" x14ac:dyDescent="0.3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  <c r="AA811" s="11"/>
      <c r="AB811" s="11"/>
      <c r="AC811" s="11"/>
    </row>
    <row r="812" spans="1:29" ht="13" x14ac:dyDescent="0.3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  <c r="AA812" s="11"/>
      <c r="AB812" s="11"/>
      <c r="AC812" s="11"/>
    </row>
    <row r="813" spans="1:29" ht="13" x14ac:dyDescent="0.3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  <c r="AA813" s="11"/>
      <c r="AB813" s="11"/>
      <c r="AC813" s="11"/>
    </row>
    <row r="814" spans="1:29" ht="13" x14ac:dyDescent="0.3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  <c r="AA814" s="11"/>
      <c r="AB814" s="11"/>
      <c r="AC814" s="11"/>
    </row>
    <row r="815" spans="1:29" ht="13" x14ac:dyDescent="0.3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  <c r="AA815" s="11"/>
      <c r="AB815" s="11"/>
      <c r="AC815" s="11"/>
    </row>
    <row r="816" spans="1:29" ht="13" x14ac:dyDescent="0.3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  <c r="AA816" s="11"/>
      <c r="AB816" s="11"/>
      <c r="AC816" s="11"/>
    </row>
    <row r="817" spans="1:29" ht="13" x14ac:dyDescent="0.3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  <c r="AA817" s="11"/>
      <c r="AB817" s="11"/>
      <c r="AC817" s="11"/>
    </row>
    <row r="818" spans="1:29" ht="13" x14ac:dyDescent="0.3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  <c r="AA818" s="11"/>
      <c r="AB818" s="11"/>
      <c r="AC818" s="11"/>
    </row>
    <row r="819" spans="1:29" ht="13" x14ac:dyDescent="0.3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  <c r="AA819" s="11"/>
      <c r="AB819" s="11"/>
      <c r="AC819" s="11"/>
    </row>
    <row r="820" spans="1:29" ht="13" x14ac:dyDescent="0.3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  <c r="AA820" s="11"/>
      <c r="AB820" s="11"/>
      <c r="AC820" s="11"/>
    </row>
    <row r="821" spans="1:29" ht="13" x14ac:dyDescent="0.3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  <c r="AA821" s="11"/>
      <c r="AB821" s="11"/>
      <c r="AC821" s="11"/>
    </row>
    <row r="822" spans="1:29" ht="13" x14ac:dyDescent="0.3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  <c r="AA822" s="11"/>
      <c r="AB822" s="11"/>
      <c r="AC822" s="11"/>
    </row>
    <row r="823" spans="1:29" ht="13" x14ac:dyDescent="0.3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  <c r="AA823" s="11"/>
      <c r="AB823" s="11"/>
      <c r="AC823" s="11"/>
    </row>
    <row r="824" spans="1:29" ht="13" x14ac:dyDescent="0.3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  <c r="AA824" s="11"/>
      <c r="AB824" s="11"/>
      <c r="AC824" s="11"/>
    </row>
    <row r="825" spans="1:29" ht="13" x14ac:dyDescent="0.3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  <c r="AA825" s="11"/>
      <c r="AB825" s="11"/>
      <c r="AC825" s="11"/>
    </row>
    <row r="826" spans="1:29" ht="13" x14ac:dyDescent="0.3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  <c r="AA826" s="11"/>
      <c r="AB826" s="11"/>
      <c r="AC826" s="11"/>
    </row>
    <row r="827" spans="1:29" ht="13" x14ac:dyDescent="0.3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  <c r="AA827" s="11"/>
      <c r="AB827" s="11"/>
      <c r="AC827" s="11"/>
    </row>
    <row r="828" spans="1:29" ht="13" x14ac:dyDescent="0.3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  <c r="AA828" s="11"/>
      <c r="AB828" s="11"/>
      <c r="AC828" s="11"/>
    </row>
    <row r="829" spans="1:29" ht="13" x14ac:dyDescent="0.3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  <c r="AA829" s="11"/>
      <c r="AB829" s="11"/>
      <c r="AC829" s="11"/>
    </row>
    <row r="830" spans="1:29" ht="13" x14ac:dyDescent="0.3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  <c r="AA830" s="11"/>
      <c r="AB830" s="11"/>
      <c r="AC830" s="11"/>
    </row>
    <row r="831" spans="1:29" ht="13" x14ac:dyDescent="0.3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  <c r="AA831" s="11"/>
      <c r="AB831" s="11"/>
      <c r="AC831" s="11"/>
    </row>
    <row r="832" spans="1:29" ht="13" x14ac:dyDescent="0.3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  <c r="AA832" s="11"/>
      <c r="AB832" s="11"/>
      <c r="AC832" s="11"/>
    </row>
    <row r="833" spans="1:29" ht="13" x14ac:dyDescent="0.3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  <c r="AA833" s="11"/>
      <c r="AB833" s="11"/>
      <c r="AC833" s="11"/>
    </row>
    <row r="834" spans="1:29" ht="13" x14ac:dyDescent="0.3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  <c r="AA834" s="11"/>
      <c r="AB834" s="11"/>
      <c r="AC834" s="11"/>
    </row>
    <row r="835" spans="1:29" ht="13" x14ac:dyDescent="0.3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  <c r="AA835" s="11"/>
      <c r="AB835" s="11"/>
      <c r="AC835" s="11"/>
    </row>
    <row r="836" spans="1:29" ht="13" x14ac:dyDescent="0.3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  <c r="AA836" s="11"/>
      <c r="AB836" s="11"/>
      <c r="AC836" s="11"/>
    </row>
    <row r="837" spans="1:29" ht="13" x14ac:dyDescent="0.3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  <c r="AA837" s="11"/>
      <c r="AB837" s="11"/>
      <c r="AC837" s="11"/>
    </row>
    <row r="838" spans="1:29" ht="13" x14ac:dyDescent="0.3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  <c r="AA838" s="11"/>
      <c r="AB838" s="11"/>
      <c r="AC838" s="11"/>
    </row>
    <row r="839" spans="1:29" ht="13" x14ac:dyDescent="0.3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  <c r="AA839" s="11"/>
      <c r="AB839" s="11"/>
      <c r="AC839" s="11"/>
    </row>
    <row r="840" spans="1:29" ht="13" x14ac:dyDescent="0.3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  <c r="AA840" s="11"/>
      <c r="AB840" s="11"/>
      <c r="AC840" s="11"/>
    </row>
    <row r="841" spans="1:29" ht="13" x14ac:dyDescent="0.3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  <c r="AA841" s="11"/>
      <c r="AB841" s="11"/>
      <c r="AC841" s="11"/>
    </row>
    <row r="842" spans="1:29" ht="13" x14ac:dyDescent="0.3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  <c r="AA842" s="11"/>
      <c r="AB842" s="11"/>
      <c r="AC842" s="11"/>
    </row>
    <row r="843" spans="1:29" ht="13" x14ac:dyDescent="0.3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  <c r="AA843" s="11"/>
      <c r="AB843" s="11"/>
      <c r="AC843" s="11"/>
    </row>
    <row r="844" spans="1:29" ht="13" x14ac:dyDescent="0.3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  <c r="AA844" s="11"/>
      <c r="AB844" s="11"/>
      <c r="AC844" s="11"/>
    </row>
    <row r="845" spans="1:29" ht="13" x14ac:dyDescent="0.3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  <c r="AA845" s="11"/>
      <c r="AB845" s="11"/>
      <c r="AC845" s="11"/>
    </row>
    <row r="846" spans="1:29" ht="13" x14ac:dyDescent="0.3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  <c r="AA846" s="11"/>
      <c r="AB846" s="11"/>
      <c r="AC846" s="11"/>
    </row>
    <row r="847" spans="1:29" ht="13" x14ac:dyDescent="0.3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  <c r="AA847" s="11"/>
      <c r="AB847" s="11"/>
      <c r="AC847" s="11"/>
    </row>
    <row r="848" spans="1:29" ht="13" x14ac:dyDescent="0.3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  <c r="AA848" s="11"/>
      <c r="AB848" s="11"/>
      <c r="AC848" s="11"/>
    </row>
    <row r="849" spans="1:29" ht="13" x14ac:dyDescent="0.3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  <c r="AA849" s="11"/>
      <c r="AB849" s="11"/>
      <c r="AC849" s="11"/>
    </row>
    <row r="850" spans="1:29" ht="13" x14ac:dyDescent="0.3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  <c r="AA850" s="11"/>
      <c r="AB850" s="11"/>
      <c r="AC850" s="11"/>
    </row>
    <row r="851" spans="1:29" ht="13" x14ac:dyDescent="0.3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  <c r="AA851" s="11"/>
      <c r="AB851" s="11"/>
      <c r="AC851" s="11"/>
    </row>
    <row r="852" spans="1:29" ht="13" x14ac:dyDescent="0.3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  <c r="AA852" s="11"/>
      <c r="AB852" s="11"/>
      <c r="AC852" s="11"/>
    </row>
    <row r="853" spans="1:29" ht="13" x14ac:dyDescent="0.3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  <c r="AA853" s="11"/>
      <c r="AB853" s="11"/>
      <c r="AC853" s="11"/>
    </row>
    <row r="854" spans="1:29" ht="13" x14ac:dyDescent="0.3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  <c r="AA854" s="11"/>
      <c r="AB854" s="11"/>
      <c r="AC854" s="11"/>
    </row>
    <row r="855" spans="1:29" ht="13" x14ac:dyDescent="0.3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  <c r="AA855" s="11"/>
      <c r="AB855" s="11"/>
      <c r="AC855" s="11"/>
    </row>
    <row r="856" spans="1:29" ht="13" x14ac:dyDescent="0.3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  <c r="AA856" s="11"/>
      <c r="AB856" s="11"/>
      <c r="AC856" s="11"/>
    </row>
    <row r="857" spans="1:29" ht="13" x14ac:dyDescent="0.3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  <c r="AA857" s="11"/>
      <c r="AB857" s="11"/>
      <c r="AC857" s="11"/>
    </row>
    <row r="858" spans="1:29" ht="13" x14ac:dyDescent="0.3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  <c r="AA858" s="11"/>
      <c r="AB858" s="11"/>
      <c r="AC858" s="11"/>
    </row>
    <row r="859" spans="1:29" ht="13" x14ac:dyDescent="0.3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  <c r="AA859" s="11"/>
      <c r="AB859" s="11"/>
      <c r="AC859" s="11"/>
    </row>
    <row r="860" spans="1:29" ht="13" x14ac:dyDescent="0.3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  <c r="AA860" s="11"/>
      <c r="AB860" s="11"/>
      <c r="AC860" s="11"/>
    </row>
    <row r="861" spans="1:29" ht="13" x14ac:dyDescent="0.3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  <c r="AA861" s="11"/>
      <c r="AB861" s="11"/>
      <c r="AC861" s="11"/>
    </row>
    <row r="862" spans="1:29" ht="13" x14ac:dyDescent="0.3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  <c r="AA862" s="11"/>
      <c r="AB862" s="11"/>
      <c r="AC862" s="11"/>
    </row>
    <row r="863" spans="1:29" ht="13" x14ac:dyDescent="0.3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  <c r="AA863" s="11"/>
      <c r="AB863" s="11"/>
      <c r="AC863" s="11"/>
    </row>
    <row r="864" spans="1:29" ht="13" x14ac:dyDescent="0.3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  <c r="AA864" s="11"/>
      <c r="AB864" s="11"/>
      <c r="AC864" s="11"/>
    </row>
    <row r="865" spans="1:29" ht="13" x14ac:dyDescent="0.3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  <c r="AA865" s="11"/>
      <c r="AB865" s="11"/>
      <c r="AC865" s="11"/>
    </row>
    <row r="866" spans="1:29" ht="13" x14ac:dyDescent="0.3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  <c r="AA866" s="11"/>
      <c r="AB866" s="11"/>
      <c r="AC866" s="11"/>
    </row>
    <row r="867" spans="1:29" ht="13" x14ac:dyDescent="0.3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  <c r="AA867" s="11"/>
      <c r="AB867" s="11"/>
      <c r="AC867" s="11"/>
    </row>
    <row r="868" spans="1:29" ht="13" x14ac:dyDescent="0.3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  <c r="AA868" s="11"/>
      <c r="AB868" s="11"/>
      <c r="AC868" s="11"/>
    </row>
    <row r="869" spans="1:29" ht="13" x14ac:dyDescent="0.3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  <c r="AA869" s="11"/>
      <c r="AB869" s="11"/>
      <c r="AC869" s="11"/>
    </row>
    <row r="870" spans="1:29" ht="13" x14ac:dyDescent="0.3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  <c r="AA870" s="11"/>
      <c r="AB870" s="11"/>
      <c r="AC870" s="11"/>
    </row>
    <row r="871" spans="1:29" ht="13" x14ac:dyDescent="0.3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  <c r="AA871" s="11"/>
      <c r="AB871" s="11"/>
      <c r="AC871" s="11"/>
    </row>
    <row r="872" spans="1:29" ht="13" x14ac:dyDescent="0.3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  <c r="AA872" s="11"/>
      <c r="AB872" s="11"/>
      <c r="AC872" s="11"/>
    </row>
    <row r="873" spans="1:29" ht="13" x14ac:dyDescent="0.3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  <c r="AA873" s="11"/>
      <c r="AB873" s="11"/>
      <c r="AC873" s="11"/>
    </row>
    <row r="874" spans="1:29" ht="13" x14ac:dyDescent="0.3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  <c r="AA874" s="11"/>
      <c r="AB874" s="11"/>
      <c r="AC874" s="11"/>
    </row>
    <row r="875" spans="1:29" ht="13" x14ac:dyDescent="0.3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  <c r="AA875" s="11"/>
      <c r="AB875" s="11"/>
      <c r="AC875" s="11"/>
    </row>
    <row r="876" spans="1:29" ht="13" x14ac:dyDescent="0.3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  <c r="AA876" s="11"/>
      <c r="AB876" s="11"/>
      <c r="AC876" s="11"/>
    </row>
    <row r="877" spans="1:29" ht="13" x14ac:dyDescent="0.3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  <c r="AA877" s="11"/>
      <c r="AB877" s="11"/>
      <c r="AC877" s="11"/>
    </row>
    <row r="878" spans="1:29" ht="13" x14ac:dyDescent="0.3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  <c r="AA878" s="11"/>
      <c r="AB878" s="11"/>
      <c r="AC878" s="11"/>
    </row>
    <row r="879" spans="1:29" ht="13" x14ac:dyDescent="0.3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  <c r="AA879" s="11"/>
      <c r="AB879" s="11"/>
      <c r="AC879" s="11"/>
    </row>
    <row r="880" spans="1:29" ht="13" x14ac:dyDescent="0.3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  <c r="AA880" s="11"/>
      <c r="AB880" s="11"/>
      <c r="AC880" s="11"/>
    </row>
    <row r="881" spans="1:29" ht="13" x14ac:dyDescent="0.3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  <c r="AA881" s="11"/>
      <c r="AB881" s="11"/>
      <c r="AC881" s="11"/>
    </row>
    <row r="882" spans="1:29" ht="13" x14ac:dyDescent="0.3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  <c r="AA882" s="11"/>
      <c r="AB882" s="11"/>
      <c r="AC882" s="11"/>
    </row>
    <row r="883" spans="1:29" ht="13" x14ac:dyDescent="0.3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  <c r="AA883" s="11"/>
      <c r="AB883" s="11"/>
      <c r="AC883" s="11"/>
    </row>
    <row r="884" spans="1:29" ht="13" x14ac:dyDescent="0.3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  <c r="AA884" s="11"/>
      <c r="AB884" s="11"/>
      <c r="AC884" s="11"/>
    </row>
    <row r="885" spans="1:29" ht="13" x14ac:dyDescent="0.3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  <c r="AA885" s="11"/>
      <c r="AB885" s="11"/>
      <c r="AC885" s="11"/>
    </row>
    <row r="886" spans="1:29" ht="13" x14ac:dyDescent="0.3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  <c r="AA886" s="11"/>
      <c r="AB886" s="11"/>
      <c r="AC886" s="11"/>
    </row>
    <row r="887" spans="1:29" ht="13" x14ac:dyDescent="0.3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  <c r="AA887" s="11"/>
      <c r="AB887" s="11"/>
      <c r="AC887" s="11"/>
    </row>
    <row r="888" spans="1:29" ht="13" x14ac:dyDescent="0.3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  <c r="AA888" s="11"/>
      <c r="AB888" s="11"/>
      <c r="AC888" s="11"/>
    </row>
    <row r="889" spans="1:29" ht="13" x14ac:dyDescent="0.3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  <c r="AA889" s="11"/>
      <c r="AB889" s="11"/>
      <c r="AC889" s="11"/>
    </row>
    <row r="890" spans="1:29" ht="13" x14ac:dyDescent="0.3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  <c r="AA890" s="11"/>
      <c r="AB890" s="11"/>
      <c r="AC890" s="11"/>
    </row>
    <row r="891" spans="1:29" ht="13" x14ac:dyDescent="0.3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  <c r="AA891" s="11"/>
      <c r="AB891" s="11"/>
      <c r="AC891" s="11"/>
    </row>
    <row r="892" spans="1:29" ht="13" x14ac:dyDescent="0.3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  <c r="AA892" s="11"/>
      <c r="AB892" s="11"/>
      <c r="AC892" s="11"/>
    </row>
    <row r="893" spans="1:29" ht="13" x14ac:dyDescent="0.3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  <c r="AA893" s="11"/>
      <c r="AB893" s="11"/>
      <c r="AC893" s="11"/>
    </row>
    <row r="894" spans="1:29" ht="13" x14ac:dyDescent="0.3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  <c r="AA894" s="11"/>
      <c r="AB894" s="11"/>
      <c r="AC894" s="11"/>
    </row>
    <row r="895" spans="1:29" ht="13" x14ac:dyDescent="0.3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  <c r="AA895" s="11"/>
      <c r="AB895" s="11"/>
      <c r="AC895" s="11"/>
    </row>
    <row r="896" spans="1:29" ht="13" x14ac:dyDescent="0.3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  <c r="AA896" s="11"/>
      <c r="AB896" s="11"/>
      <c r="AC896" s="11"/>
    </row>
    <row r="897" spans="1:29" ht="13" x14ac:dyDescent="0.3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  <c r="AA897" s="11"/>
      <c r="AB897" s="11"/>
      <c r="AC897" s="11"/>
    </row>
    <row r="898" spans="1:29" ht="13" x14ac:dyDescent="0.3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  <c r="AA898" s="11"/>
      <c r="AB898" s="11"/>
      <c r="AC898" s="11"/>
    </row>
    <row r="899" spans="1:29" ht="13" x14ac:dyDescent="0.3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  <c r="AA899" s="11"/>
      <c r="AB899" s="11"/>
      <c r="AC899" s="11"/>
    </row>
    <row r="900" spans="1:29" ht="13" x14ac:dyDescent="0.3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  <c r="AA900" s="11"/>
      <c r="AB900" s="11"/>
      <c r="AC900" s="11"/>
    </row>
    <row r="901" spans="1:29" ht="13" x14ac:dyDescent="0.3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  <c r="AA901" s="11"/>
      <c r="AB901" s="11"/>
      <c r="AC901" s="11"/>
    </row>
    <row r="902" spans="1:29" ht="13" x14ac:dyDescent="0.3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  <c r="AA902" s="11"/>
      <c r="AB902" s="11"/>
      <c r="AC902" s="11"/>
    </row>
    <row r="903" spans="1:29" ht="13" x14ac:dyDescent="0.3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  <c r="AA903" s="11"/>
      <c r="AB903" s="11"/>
      <c r="AC903" s="11"/>
    </row>
    <row r="904" spans="1:29" ht="13" x14ac:dyDescent="0.3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  <c r="AA904" s="11"/>
      <c r="AB904" s="11"/>
      <c r="AC904" s="11"/>
    </row>
    <row r="905" spans="1:29" ht="13" x14ac:dyDescent="0.3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  <c r="AA905" s="11"/>
      <c r="AB905" s="11"/>
      <c r="AC905" s="11"/>
    </row>
    <row r="906" spans="1:29" ht="13" x14ac:dyDescent="0.3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  <c r="AA906" s="11"/>
      <c r="AB906" s="11"/>
      <c r="AC906" s="11"/>
    </row>
    <row r="907" spans="1:29" ht="13" x14ac:dyDescent="0.3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  <c r="AA907" s="11"/>
      <c r="AB907" s="11"/>
      <c r="AC907" s="11"/>
    </row>
    <row r="908" spans="1:29" ht="13" x14ac:dyDescent="0.3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  <c r="AA908" s="11"/>
      <c r="AB908" s="11"/>
      <c r="AC908" s="11"/>
    </row>
    <row r="909" spans="1:29" ht="13" x14ac:dyDescent="0.3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  <c r="AA909" s="11"/>
      <c r="AB909" s="11"/>
      <c r="AC909" s="11"/>
    </row>
    <row r="910" spans="1:29" ht="13" x14ac:dyDescent="0.3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  <c r="AA910" s="11"/>
      <c r="AB910" s="11"/>
      <c r="AC910" s="11"/>
    </row>
    <row r="911" spans="1:29" ht="13" x14ac:dyDescent="0.3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  <c r="AA911" s="11"/>
      <c r="AB911" s="11"/>
      <c r="AC911" s="11"/>
    </row>
    <row r="912" spans="1:29" ht="13" x14ac:dyDescent="0.3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  <c r="AA912" s="11"/>
      <c r="AB912" s="11"/>
      <c r="AC912" s="11"/>
    </row>
    <row r="913" spans="1:29" ht="13" x14ac:dyDescent="0.3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  <c r="AA913" s="11"/>
      <c r="AB913" s="11"/>
      <c r="AC913" s="11"/>
    </row>
    <row r="914" spans="1:29" ht="13" x14ac:dyDescent="0.3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  <c r="AA914" s="11"/>
      <c r="AB914" s="11"/>
      <c r="AC914" s="11"/>
    </row>
    <row r="915" spans="1:29" ht="13" x14ac:dyDescent="0.3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  <c r="AA915" s="11"/>
      <c r="AB915" s="11"/>
      <c r="AC915" s="11"/>
    </row>
    <row r="916" spans="1:29" ht="13" x14ac:dyDescent="0.3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  <c r="AA916" s="11"/>
      <c r="AB916" s="11"/>
      <c r="AC916" s="11"/>
    </row>
    <row r="917" spans="1:29" ht="13" x14ac:dyDescent="0.3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  <c r="AA917" s="11"/>
      <c r="AB917" s="11"/>
      <c r="AC917" s="11"/>
    </row>
    <row r="918" spans="1:29" ht="13" x14ac:dyDescent="0.3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  <c r="AA918" s="11"/>
      <c r="AB918" s="11"/>
      <c r="AC918" s="11"/>
    </row>
    <row r="919" spans="1:29" ht="13" x14ac:dyDescent="0.3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  <c r="AA919" s="11"/>
      <c r="AB919" s="11"/>
      <c r="AC919" s="11"/>
    </row>
    <row r="920" spans="1:29" ht="13" x14ac:dyDescent="0.3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  <c r="AA920" s="11"/>
      <c r="AB920" s="11"/>
      <c r="AC920" s="11"/>
    </row>
    <row r="921" spans="1:29" ht="13" x14ac:dyDescent="0.3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  <c r="AA921" s="11"/>
      <c r="AB921" s="11"/>
      <c r="AC921" s="11"/>
    </row>
    <row r="922" spans="1:29" ht="13" x14ac:dyDescent="0.3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  <c r="AA922" s="11"/>
      <c r="AB922" s="11"/>
      <c r="AC922" s="11"/>
    </row>
    <row r="923" spans="1:29" ht="13" x14ac:dyDescent="0.3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  <c r="AA923" s="11"/>
      <c r="AB923" s="11"/>
      <c r="AC923" s="11"/>
    </row>
    <row r="924" spans="1:29" ht="13" x14ac:dyDescent="0.3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  <c r="AA924" s="11"/>
      <c r="AB924" s="11"/>
      <c r="AC924" s="11"/>
    </row>
    <row r="925" spans="1:29" ht="13" x14ac:dyDescent="0.3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  <c r="AA925" s="11"/>
      <c r="AB925" s="11"/>
      <c r="AC925" s="11"/>
    </row>
    <row r="926" spans="1:29" ht="13" x14ac:dyDescent="0.3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  <c r="AA926" s="11"/>
      <c r="AB926" s="11"/>
      <c r="AC926" s="11"/>
    </row>
    <row r="927" spans="1:29" ht="13" x14ac:dyDescent="0.3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  <c r="AA927" s="11"/>
      <c r="AB927" s="11"/>
      <c r="AC927" s="11"/>
    </row>
    <row r="928" spans="1:29" ht="13" x14ac:dyDescent="0.3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  <c r="AA928" s="11"/>
      <c r="AB928" s="11"/>
      <c r="AC928" s="11"/>
    </row>
    <row r="929" spans="1:29" ht="13" x14ac:dyDescent="0.3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  <c r="AA929" s="11"/>
      <c r="AB929" s="11"/>
      <c r="AC929" s="11"/>
    </row>
    <row r="930" spans="1:29" ht="13" x14ac:dyDescent="0.3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  <c r="AA930" s="11"/>
      <c r="AB930" s="11"/>
      <c r="AC930" s="11"/>
    </row>
    <row r="931" spans="1:29" ht="13" x14ac:dyDescent="0.3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  <c r="AA931" s="11"/>
      <c r="AB931" s="11"/>
      <c r="AC931" s="11"/>
    </row>
    <row r="932" spans="1:29" ht="13" x14ac:dyDescent="0.3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  <c r="AA932" s="11"/>
      <c r="AB932" s="11"/>
      <c r="AC932" s="11"/>
    </row>
    <row r="933" spans="1:29" ht="13" x14ac:dyDescent="0.3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  <c r="AA933" s="11"/>
      <c r="AB933" s="11"/>
      <c r="AC933" s="11"/>
    </row>
    <row r="934" spans="1:29" ht="13" x14ac:dyDescent="0.3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  <c r="AA934" s="11"/>
      <c r="AB934" s="11"/>
      <c r="AC934" s="11"/>
    </row>
    <row r="935" spans="1:29" ht="13" x14ac:dyDescent="0.3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  <c r="AA935" s="11"/>
      <c r="AB935" s="11"/>
      <c r="AC935" s="11"/>
    </row>
    <row r="936" spans="1:29" ht="13" x14ac:dyDescent="0.3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  <c r="AA936" s="11"/>
      <c r="AB936" s="11"/>
      <c r="AC936" s="11"/>
    </row>
    <row r="937" spans="1:29" ht="13" x14ac:dyDescent="0.3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  <c r="AA937" s="11"/>
      <c r="AB937" s="11"/>
      <c r="AC937" s="11"/>
    </row>
    <row r="938" spans="1:29" ht="13" x14ac:dyDescent="0.3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  <c r="AA938" s="11"/>
      <c r="AB938" s="11"/>
      <c r="AC938" s="11"/>
    </row>
    <row r="939" spans="1:29" ht="13" x14ac:dyDescent="0.3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  <c r="AA939" s="11"/>
      <c r="AB939" s="11"/>
      <c r="AC939" s="11"/>
    </row>
    <row r="940" spans="1:29" ht="13" x14ac:dyDescent="0.3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  <c r="AA940" s="11"/>
      <c r="AB940" s="11"/>
      <c r="AC940" s="11"/>
    </row>
    <row r="941" spans="1:29" ht="13" x14ac:dyDescent="0.3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  <c r="AA941" s="11"/>
      <c r="AB941" s="11"/>
      <c r="AC941" s="11"/>
    </row>
    <row r="942" spans="1:29" ht="13" x14ac:dyDescent="0.3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  <c r="AA942" s="11"/>
      <c r="AB942" s="11"/>
      <c r="AC942" s="11"/>
    </row>
    <row r="943" spans="1:29" ht="13" x14ac:dyDescent="0.3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  <c r="AA943" s="11"/>
      <c r="AB943" s="11"/>
      <c r="AC943" s="11"/>
    </row>
    <row r="944" spans="1:29" ht="13" x14ac:dyDescent="0.3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  <c r="AA944" s="11"/>
      <c r="AB944" s="11"/>
      <c r="AC944" s="11"/>
    </row>
    <row r="945" spans="1:29" ht="13" x14ac:dyDescent="0.3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  <c r="AA945" s="11"/>
      <c r="AB945" s="11"/>
      <c r="AC945" s="11"/>
    </row>
    <row r="946" spans="1:29" ht="13" x14ac:dyDescent="0.3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  <c r="AA946" s="11"/>
      <c r="AB946" s="11"/>
      <c r="AC946" s="11"/>
    </row>
    <row r="947" spans="1:29" ht="13" x14ac:dyDescent="0.3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  <c r="AA947" s="11"/>
      <c r="AB947" s="11"/>
      <c r="AC947" s="11"/>
    </row>
    <row r="948" spans="1:29" ht="13" x14ac:dyDescent="0.3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  <c r="AA948" s="11"/>
      <c r="AB948" s="11"/>
      <c r="AC948" s="11"/>
    </row>
    <row r="949" spans="1:29" ht="13" x14ac:dyDescent="0.3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  <c r="AA949" s="11"/>
      <c r="AB949" s="11"/>
      <c r="AC949" s="11"/>
    </row>
    <row r="950" spans="1:29" ht="13" x14ac:dyDescent="0.3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  <c r="AA950" s="11"/>
      <c r="AB950" s="11"/>
      <c r="AC950" s="11"/>
    </row>
    <row r="951" spans="1:29" ht="13" x14ac:dyDescent="0.3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  <c r="AA951" s="11"/>
      <c r="AB951" s="11"/>
      <c r="AC951" s="11"/>
    </row>
    <row r="952" spans="1:29" ht="13" x14ac:dyDescent="0.3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  <c r="AA952" s="11"/>
      <c r="AB952" s="11"/>
      <c r="AC952" s="11"/>
    </row>
    <row r="953" spans="1:29" ht="13" x14ac:dyDescent="0.3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  <c r="AA953" s="11"/>
      <c r="AB953" s="11"/>
      <c r="AC953" s="11"/>
    </row>
    <row r="954" spans="1:29" ht="13" x14ac:dyDescent="0.3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  <c r="AA954" s="11"/>
      <c r="AB954" s="11"/>
      <c r="AC954" s="11"/>
    </row>
    <row r="955" spans="1:29" ht="13" x14ac:dyDescent="0.3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  <c r="AA955" s="11"/>
      <c r="AB955" s="11"/>
      <c r="AC955" s="11"/>
    </row>
    <row r="956" spans="1:29" ht="13" x14ac:dyDescent="0.3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  <c r="AA956" s="11"/>
      <c r="AB956" s="11"/>
      <c r="AC956" s="11"/>
    </row>
    <row r="957" spans="1:29" ht="13" x14ac:dyDescent="0.3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  <c r="AA957" s="11"/>
      <c r="AB957" s="11"/>
      <c r="AC957" s="11"/>
    </row>
    <row r="958" spans="1:29" ht="13" x14ac:dyDescent="0.3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  <c r="AA958" s="11"/>
      <c r="AB958" s="11"/>
      <c r="AC958" s="11"/>
    </row>
    <row r="959" spans="1:29" ht="13" x14ac:dyDescent="0.3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  <c r="AA959" s="11"/>
      <c r="AB959" s="11"/>
      <c r="AC959" s="11"/>
    </row>
    <row r="960" spans="1:29" ht="13" x14ac:dyDescent="0.3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  <c r="AA960" s="11"/>
      <c r="AB960" s="11"/>
      <c r="AC960" s="11"/>
    </row>
    <row r="961" spans="1:29" ht="13" x14ac:dyDescent="0.3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  <c r="AA961" s="11"/>
      <c r="AB961" s="11"/>
      <c r="AC961" s="11"/>
    </row>
    <row r="962" spans="1:29" ht="13" x14ac:dyDescent="0.3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  <c r="AA962" s="11"/>
      <c r="AB962" s="11"/>
      <c r="AC962" s="11"/>
    </row>
    <row r="963" spans="1:29" ht="13" x14ac:dyDescent="0.3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  <c r="AA963" s="11"/>
      <c r="AB963" s="11"/>
      <c r="AC963" s="11"/>
    </row>
    <row r="964" spans="1:29" ht="13" x14ac:dyDescent="0.3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  <c r="AA964" s="11"/>
      <c r="AB964" s="11"/>
      <c r="AC964" s="11"/>
    </row>
    <row r="965" spans="1:29" ht="13" x14ac:dyDescent="0.3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  <c r="AA965" s="11"/>
      <c r="AB965" s="11"/>
      <c r="AC965" s="11"/>
    </row>
    <row r="966" spans="1:29" ht="13" x14ac:dyDescent="0.3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  <c r="AA966" s="11"/>
      <c r="AB966" s="11"/>
      <c r="AC966" s="11"/>
    </row>
    <row r="967" spans="1:29" ht="13" x14ac:dyDescent="0.3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  <c r="AA967" s="11"/>
      <c r="AB967" s="11"/>
      <c r="AC967" s="11"/>
    </row>
    <row r="968" spans="1:29" ht="13" x14ac:dyDescent="0.3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  <c r="AA968" s="11"/>
      <c r="AB968" s="11"/>
      <c r="AC968" s="11"/>
    </row>
    <row r="969" spans="1:29" ht="13" x14ac:dyDescent="0.3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  <c r="AA969" s="11"/>
      <c r="AB969" s="11"/>
      <c r="AC969" s="11"/>
    </row>
    <row r="970" spans="1:29" ht="13" x14ac:dyDescent="0.3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  <c r="AA970" s="11"/>
      <c r="AB970" s="11"/>
      <c r="AC970" s="11"/>
    </row>
    <row r="971" spans="1:29" ht="13" x14ac:dyDescent="0.3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  <c r="AA971" s="11"/>
      <c r="AB971" s="11"/>
      <c r="AC971" s="11"/>
    </row>
    <row r="972" spans="1:29" ht="13" x14ac:dyDescent="0.3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  <c r="AA972" s="11"/>
      <c r="AB972" s="11"/>
      <c r="AC972" s="11"/>
    </row>
    <row r="973" spans="1:29" ht="13" x14ac:dyDescent="0.3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  <c r="AA973" s="11"/>
      <c r="AB973" s="11"/>
      <c r="AC973" s="11"/>
    </row>
    <row r="974" spans="1:29" ht="13" x14ac:dyDescent="0.3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  <c r="AA974" s="11"/>
      <c r="AB974" s="11"/>
      <c r="AC974" s="11"/>
    </row>
    <row r="975" spans="1:29" ht="13" x14ac:dyDescent="0.3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  <c r="AA975" s="11"/>
      <c r="AB975" s="11"/>
      <c r="AC975" s="11"/>
    </row>
    <row r="976" spans="1:29" ht="13" x14ac:dyDescent="0.3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  <c r="AA976" s="11"/>
      <c r="AB976" s="11"/>
      <c r="AC976" s="11"/>
    </row>
    <row r="977" spans="1:29" ht="13" x14ac:dyDescent="0.3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  <c r="AA977" s="11"/>
      <c r="AB977" s="11"/>
      <c r="AC977" s="11"/>
    </row>
    <row r="978" spans="1:29" ht="13" x14ac:dyDescent="0.3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  <c r="AA978" s="11"/>
      <c r="AB978" s="11"/>
      <c r="AC978" s="11"/>
    </row>
    <row r="979" spans="1:29" ht="13" x14ac:dyDescent="0.3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  <c r="AA979" s="11"/>
      <c r="AB979" s="11"/>
      <c r="AC979" s="11"/>
    </row>
    <row r="980" spans="1:29" ht="13" x14ac:dyDescent="0.3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  <c r="AA980" s="11"/>
      <c r="AB980" s="11"/>
      <c r="AC980" s="11"/>
    </row>
    <row r="981" spans="1:29" ht="13" x14ac:dyDescent="0.3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  <c r="AA981" s="11"/>
      <c r="AB981" s="11"/>
      <c r="AC981" s="11"/>
    </row>
    <row r="982" spans="1:29" ht="13" x14ac:dyDescent="0.3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  <c r="AA982" s="11"/>
      <c r="AB982" s="11"/>
      <c r="AC982" s="11"/>
    </row>
    <row r="983" spans="1:29" ht="13" x14ac:dyDescent="0.3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  <c r="AA983" s="11"/>
      <c r="AB983" s="11"/>
      <c r="AC983" s="11"/>
    </row>
    <row r="984" spans="1:29" ht="13" x14ac:dyDescent="0.3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  <c r="AA984" s="11"/>
      <c r="AB984" s="11"/>
      <c r="AC984" s="11"/>
    </row>
    <row r="985" spans="1:29" ht="13" x14ac:dyDescent="0.3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  <c r="AA985" s="11"/>
      <c r="AB985" s="11"/>
      <c r="AC985" s="11"/>
    </row>
    <row r="986" spans="1:29" ht="13" x14ac:dyDescent="0.3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  <c r="AA986" s="11"/>
      <c r="AB986" s="11"/>
      <c r="AC986" s="11"/>
    </row>
    <row r="987" spans="1:29" ht="13" x14ac:dyDescent="0.3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  <c r="AA987" s="11"/>
      <c r="AB987" s="11"/>
      <c r="AC987" s="11"/>
    </row>
    <row r="988" spans="1:29" ht="13" x14ac:dyDescent="0.3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  <c r="AA988" s="11"/>
      <c r="AB988" s="11"/>
      <c r="AC988" s="11"/>
    </row>
    <row r="989" spans="1:29" ht="13" x14ac:dyDescent="0.3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  <c r="AA989" s="11"/>
      <c r="AB989" s="11"/>
      <c r="AC989" s="11"/>
    </row>
    <row r="990" spans="1:29" ht="13" x14ac:dyDescent="0.3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  <c r="AA990" s="11"/>
      <c r="AB990" s="11"/>
      <c r="AC990" s="11"/>
    </row>
    <row r="991" spans="1:29" ht="13" x14ac:dyDescent="0.3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  <c r="AA991" s="11"/>
      <c r="AB991" s="11"/>
      <c r="AC991" s="11"/>
    </row>
    <row r="992" spans="1:29" ht="13" x14ac:dyDescent="0.3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  <c r="AA992" s="11"/>
      <c r="AB992" s="11"/>
      <c r="AC992" s="11"/>
    </row>
    <row r="993" spans="1:29" ht="13" x14ac:dyDescent="0.3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  <c r="AA993" s="11"/>
      <c r="AB993" s="11"/>
      <c r="AC993" s="11"/>
    </row>
    <row r="994" spans="1:29" ht="13" x14ac:dyDescent="0.3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  <c r="AA994" s="11"/>
      <c r="AB994" s="11"/>
      <c r="AC994" s="11"/>
    </row>
    <row r="995" spans="1:29" ht="13" x14ac:dyDescent="0.3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  <c r="AA995" s="11"/>
      <c r="AB995" s="11"/>
      <c r="AC995" s="11"/>
    </row>
    <row r="996" spans="1:29" ht="13" x14ac:dyDescent="0.3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  <c r="AA996" s="11"/>
      <c r="AB996" s="11"/>
      <c r="AC996" s="11"/>
    </row>
    <row r="997" spans="1:29" ht="13" x14ac:dyDescent="0.3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  <c r="AA997" s="11"/>
      <c r="AB997" s="11"/>
      <c r="AC997" s="11"/>
    </row>
    <row r="998" spans="1:29" ht="13" x14ac:dyDescent="0.3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  <c r="AA998" s="11"/>
      <c r="AB998" s="11"/>
      <c r="AC998" s="11"/>
    </row>
    <row r="999" spans="1:29" ht="13" x14ac:dyDescent="0.3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  <c r="AA999" s="11"/>
      <c r="AB999" s="11"/>
      <c r="AC999" s="11"/>
    </row>
    <row r="1000" spans="1:29" ht="13" x14ac:dyDescent="0.3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  <c r="AA1000" s="11"/>
      <c r="AB1000" s="11"/>
      <c r="AC1000" s="11"/>
    </row>
    <row r="1001" spans="1:29" ht="13" x14ac:dyDescent="0.3">
      <c r="A1001" s="11"/>
      <c r="B1001" s="11"/>
      <c r="C1001" s="11"/>
      <c r="D1001" s="11"/>
      <c r="E1001" s="11"/>
      <c r="F1001" s="11"/>
      <c r="G1001" s="11"/>
      <c r="H1001" s="11"/>
      <c r="I1001" s="11"/>
      <c r="J1001" s="11"/>
      <c r="K1001" s="11"/>
      <c r="L1001" s="11"/>
      <c r="M1001" s="11"/>
      <c r="N1001" s="11"/>
      <c r="O1001" s="11"/>
      <c r="P1001" s="11"/>
      <c r="Q1001" s="11"/>
      <c r="R1001" s="11"/>
      <c r="S1001" s="11"/>
      <c r="T1001" s="11"/>
      <c r="U1001" s="11"/>
      <c r="V1001" s="11"/>
      <c r="W1001" s="11"/>
      <c r="X1001" s="11"/>
      <c r="Y1001" s="11"/>
      <c r="Z1001" s="11"/>
      <c r="AA1001" s="11"/>
      <c r="AB1001" s="11"/>
      <c r="AC1001" s="11"/>
    </row>
    <row r="1002" spans="1:29" ht="13" x14ac:dyDescent="0.3">
      <c r="A1002" s="11"/>
      <c r="B1002" s="11"/>
      <c r="C1002" s="11"/>
      <c r="D1002" s="11"/>
      <c r="E1002" s="11"/>
      <c r="F1002" s="11"/>
      <c r="G1002" s="11"/>
      <c r="H1002" s="11"/>
      <c r="I1002" s="11"/>
      <c r="J1002" s="11"/>
      <c r="K1002" s="11"/>
      <c r="L1002" s="11"/>
      <c r="M1002" s="11"/>
      <c r="N1002" s="11"/>
      <c r="O1002" s="11"/>
      <c r="P1002" s="11"/>
      <c r="Q1002" s="11"/>
      <c r="R1002" s="11"/>
      <c r="S1002" s="11"/>
      <c r="T1002" s="11"/>
      <c r="U1002" s="11"/>
      <c r="V1002" s="11"/>
      <c r="W1002" s="11"/>
      <c r="X1002" s="11"/>
      <c r="Y1002" s="11"/>
      <c r="Z1002" s="11"/>
      <c r="AA1002" s="11"/>
      <c r="AB1002" s="11"/>
      <c r="AC1002" s="11"/>
    </row>
    <row r="1003" spans="1:29" ht="13" x14ac:dyDescent="0.3">
      <c r="A1003" s="11"/>
      <c r="B1003" s="11"/>
      <c r="C1003" s="11"/>
      <c r="D1003" s="11"/>
      <c r="E1003" s="11"/>
      <c r="F1003" s="11"/>
      <c r="G1003" s="11"/>
      <c r="H1003" s="11"/>
      <c r="I1003" s="11"/>
      <c r="J1003" s="11"/>
      <c r="K1003" s="11"/>
      <c r="L1003" s="11"/>
      <c r="M1003" s="11"/>
      <c r="N1003" s="11"/>
      <c r="O1003" s="11"/>
      <c r="P1003" s="11"/>
      <c r="Q1003" s="11"/>
      <c r="R1003" s="11"/>
      <c r="S1003" s="11"/>
      <c r="T1003" s="11"/>
      <c r="U1003" s="11"/>
      <c r="V1003" s="11"/>
      <c r="W1003" s="11"/>
      <c r="X1003" s="11"/>
      <c r="Y1003" s="11"/>
      <c r="Z1003" s="11"/>
      <c r="AA1003" s="11"/>
      <c r="AB1003" s="11"/>
      <c r="AC1003" s="11"/>
    </row>
    <row r="1004" spans="1:29" ht="13" x14ac:dyDescent="0.3">
      <c r="A1004" s="11"/>
      <c r="B1004" s="11"/>
      <c r="C1004" s="11"/>
      <c r="D1004" s="11"/>
      <c r="E1004" s="11"/>
      <c r="F1004" s="11"/>
      <c r="G1004" s="11"/>
      <c r="H1004" s="11"/>
      <c r="I1004" s="11"/>
      <c r="J1004" s="11"/>
      <c r="K1004" s="11"/>
      <c r="L1004" s="11"/>
      <c r="M1004" s="11"/>
      <c r="N1004" s="11"/>
      <c r="O1004" s="11"/>
      <c r="P1004" s="11"/>
      <c r="Q1004" s="11"/>
      <c r="R1004" s="11"/>
      <c r="S1004" s="11"/>
      <c r="T1004" s="11"/>
      <c r="U1004" s="11"/>
      <c r="V1004" s="11"/>
      <c r="W1004" s="11"/>
      <c r="X1004" s="11"/>
      <c r="Y1004" s="11"/>
      <c r="Z1004" s="11"/>
      <c r="AA1004" s="11"/>
      <c r="AB1004" s="11"/>
      <c r="AC1004" s="11"/>
    </row>
    <row r="1005" spans="1:29" ht="13" x14ac:dyDescent="0.3">
      <c r="A1005" s="11"/>
      <c r="B1005" s="11"/>
      <c r="C1005" s="11"/>
      <c r="D1005" s="11"/>
      <c r="E1005" s="11"/>
      <c r="F1005" s="11"/>
      <c r="G1005" s="11"/>
      <c r="H1005" s="11"/>
      <c r="I1005" s="11"/>
      <c r="J1005" s="11"/>
      <c r="K1005" s="11"/>
      <c r="L1005" s="11"/>
      <c r="M1005" s="11"/>
      <c r="N1005" s="11"/>
      <c r="O1005" s="11"/>
      <c r="P1005" s="11"/>
      <c r="Q1005" s="11"/>
      <c r="R1005" s="11"/>
      <c r="S1005" s="11"/>
      <c r="T1005" s="11"/>
      <c r="U1005" s="11"/>
      <c r="V1005" s="11"/>
      <c r="W1005" s="11"/>
      <c r="X1005" s="11"/>
      <c r="Y1005" s="11"/>
      <c r="Z1005" s="11"/>
      <c r="AA1005" s="11"/>
      <c r="AB1005" s="11"/>
      <c r="AC1005" s="11"/>
    </row>
    <row r="1006" spans="1:29" ht="13" x14ac:dyDescent="0.3">
      <c r="A1006" s="11"/>
      <c r="B1006" s="11"/>
      <c r="C1006" s="11"/>
      <c r="D1006" s="11"/>
      <c r="E1006" s="11"/>
      <c r="F1006" s="11"/>
      <c r="G1006" s="11"/>
      <c r="H1006" s="11"/>
      <c r="I1006" s="11"/>
      <c r="J1006" s="11"/>
      <c r="K1006" s="11"/>
      <c r="L1006" s="11"/>
      <c r="M1006" s="11"/>
      <c r="N1006" s="11"/>
      <c r="O1006" s="11"/>
      <c r="P1006" s="11"/>
      <c r="Q1006" s="11"/>
      <c r="R1006" s="11"/>
      <c r="S1006" s="11"/>
      <c r="T1006" s="11"/>
      <c r="U1006" s="11"/>
      <c r="V1006" s="11"/>
      <c r="W1006" s="11"/>
      <c r="X1006" s="11"/>
      <c r="Y1006" s="11"/>
      <c r="Z1006" s="11"/>
      <c r="AA1006" s="11"/>
      <c r="AB1006" s="11"/>
      <c r="AC1006" s="11"/>
    </row>
    <row r="1007" spans="1:29" ht="13" x14ac:dyDescent="0.3">
      <c r="A1007" s="11"/>
      <c r="B1007" s="11"/>
      <c r="C1007" s="11"/>
      <c r="D1007" s="11"/>
      <c r="E1007" s="11"/>
      <c r="F1007" s="11"/>
      <c r="G1007" s="11"/>
      <c r="H1007" s="11"/>
      <c r="I1007" s="11"/>
      <c r="J1007" s="11"/>
      <c r="K1007" s="11"/>
      <c r="L1007" s="11"/>
      <c r="M1007" s="11"/>
      <c r="N1007" s="11"/>
      <c r="O1007" s="11"/>
      <c r="P1007" s="11"/>
      <c r="Q1007" s="11"/>
      <c r="R1007" s="11"/>
      <c r="S1007" s="11"/>
      <c r="T1007" s="11"/>
      <c r="U1007" s="11"/>
      <c r="V1007" s="11"/>
      <c r="W1007" s="11"/>
      <c r="X1007" s="11"/>
      <c r="Y1007" s="11"/>
      <c r="Z1007" s="11"/>
      <c r="AA1007" s="11"/>
      <c r="AB1007" s="11"/>
      <c r="AC1007" s="11"/>
    </row>
    <row r="1008" spans="1:29" ht="13" x14ac:dyDescent="0.3">
      <c r="A1008" s="11"/>
      <c r="B1008" s="11"/>
      <c r="C1008" s="11"/>
      <c r="D1008" s="11"/>
      <c r="E1008" s="11"/>
      <c r="F1008" s="11"/>
      <c r="G1008" s="11"/>
      <c r="H1008" s="11"/>
      <c r="I1008" s="11"/>
      <c r="J1008" s="11"/>
      <c r="K1008" s="11"/>
      <c r="L1008" s="11"/>
      <c r="M1008" s="11"/>
      <c r="N1008" s="11"/>
      <c r="O1008" s="11"/>
      <c r="P1008" s="11"/>
      <c r="Q1008" s="11"/>
      <c r="R1008" s="11"/>
      <c r="S1008" s="11"/>
      <c r="T1008" s="11"/>
      <c r="U1008" s="11"/>
      <c r="V1008" s="11"/>
      <c r="W1008" s="11"/>
      <c r="X1008" s="11"/>
      <c r="Y1008" s="11"/>
      <c r="Z1008" s="11"/>
      <c r="AA1008" s="11"/>
      <c r="AB1008" s="11"/>
      <c r="AC1008" s="11"/>
    </row>
    <row r="1009" spans="1:29" ht="13" x14ac:dyDescent="0.3">
      <c r="A1009" s="11"/>
      <c r="B1009" s="11"/>
      <c r="C1009" s="11"/>
      <c r="D1009" s="11"/>
      <c r="E1009" s="11"/>
      <c r="F1009" s="11"/>
      <c r="G1009" s="11"/>
      <c r="H1009" s="11"/>
      <c r="I1009" s="11"/>
      <c r="J1009" s="11"/>
      <c r="K1009" s="11"/>
      <c r="L1009" s="11"/>
      <c r="M1009" s="11"/>
      <c r="N1009" s="11"/>
      <c r="O1009" s="11"/>
      <c r="P1009" s="11"/>
      <c r="Q1009" s="11"/>
      <c r="R1009" s="11"/>
      <c r="S1009" s="11"/>
      <c r="T1009" s="11"/>
      <c r="U1009" s="11"/>
      <c r="V1009" s="11"/>
      <c r="W1009" s="11"/>
      <c r="X1009" s="11"/>
      <c r="Y1009" s="11"/>
      <c r="Z1009" s="11"/>
      <c r="AA1009" s="11"/>
      <c r="AB1009" s="11"/>
      <c r="AC1009" s="11"/>
    </row>
    <row r="1010" spans="1:29" ht="13" x14ac:dyDescent="0.3">
      <c r="A1010" s="11"/>
      <c r="B1010" s="11"/>
      <c r="C1010" s="11"/>
      <c r="D1010" s="11"/>
      <c r="E1010" s="11"/>
      <c r="F1010" s="11"/>
      <c r="G1010" s="11"/>
      <c r="H1010" s="11"/>
      <c r="I1010" s="11"/>
      <c r="J1010" s="11"/>
      <c r="K1010" s="11"/>
      <c r="L1010" s="11"/>
      <c r="M1010" s="11"/>
      <c r="N1010" s="11"/>
      <c r="O1010" s="11"/>
      <c r="P1010" s="11"/>
      <c r="Q1010" s="11"/>
      <c r="R1010" s="11"/>
      <c r="S1010" s="11"/>
      <c r="T1010" s="11"/>
      <c r="U1010" s="11"/>
      <c r="V1010" s="11"/>
      <c r="W1010" s="11"/>
      <c r="X1010" s="11"/>
      <c r="Y1010" s="11"/>
      <c r="Z1010" s="11"/>
      <c r="AA1010" s="11"/>
      <c r="AB1010" s="11"/>
      <c r="AC1010" s="11"/>
    </row>
    <row r="1011" spans="1:29" ht="13" x14ac:dyDescent="0.3">
      <c r="A1011" s="11"/>
      <c r="B1011" s="11"/>
      <c r="C1011" s="11"/>
      <c r="D1011" s="11"/>
      <c r="E1011" s="11"/>
      <c r="F1011" s="11"/>
      <c r="G1011" s="11"/>
      <c r="H1011" s="11"/>
      <c r="I1011" s="11"/>
      <c r="J1011" s="11"/>
      <c r="K1011" s="11"/>
      <c r="L1011" s="11"/>
      <c r="M1011" s="11"/>
      <c r="N1011" s="11"/>
      <c r="O1011" s="11"/>
      <c r="P1011" s="11"/>
      <c r="Q1011" s="11"/>
      <c r="R1011" s="11"/>
      <c r="S1011" s="11"/>
      <c r="T1011" s="11"/>
      <c r="U1011" s="11"/>
      <c r="V1011" s="11"/>
      <c r="W1011" s="11"/>
      <c r="X1011" s="11"/>
      <c r="Y1011" s="11"/>
      <c r="Z1011" s="11"/>
      <c r="AA1011" s="11"/>
      <c r="AB1011" s="11"/>
      <c r="AC1011" s="11"/>
    </row>
    <row r="1012" spans="1:29" ht="13" x14ac:dyDescent="0.3">
      <c r="A1012" s="11"/>
      <c r="B1012" s="11"/>
      <c r="C1012" s="11"/>
      <c r="D1012" s="11"/>
      <c r="E1012" s="11"/>
      <c r="F1012" s="11"/>
      <c r="G1012" s="11"/>
      <c r="H1012" s="11"/>
      <c r="I1012" s="11"/>
      <c r="J1012" s="11"/>
      <c r="K1012" s="11"/>
      <c r="L1012" s="11"/>
      <c r="M1012" s="11"/>
      <c r="N1012" s="11"/>
      <c r="O1012" s="11"/>
      <c r="P1012" s="11"/>
      <c r="Q1012" s="11"/>
      <c r="R1012" s="11"/>
      <c r="S1012" s="11"/>
      <c r="T1012" s="11"/>
      <c r="U1012" s="11"/>
      <c r="V1012" s="11"/>
      <c r="W1012" s="11"/>
      <c r="X1012" s="11"/>
      <c r="Y1012" s="11"/>
      <c r="Z1012" s="11"/>
      <c r="AA1012" s="11"/>
      <c r="AB1012" s="11"/>
      <c r="AC1012" s="11"/>
    </row>
    <row r="1013" spans="1:29" ht="13" x14ac:dyDescent="0.3">
      <c r="A1013" s="11"/>
      <c r="B1013" s="11"/>
      <c r="C1013" s="11"/>
      <c r="D1013" s="11"/>
      <c r="E1013" s="11"/>
      <c r="F1013" s="11"/>
      <c r="G1013" s="11"/>
      <c r="H1013" s="11"/>
      <c r="I1013" s="11"/>
      <c r="J1013" s="11"/>
      <c r="K1013" s="11"/>
      <c r="L1013" s="11"/>
      <c r="M1013" s="11"/>
      <c r="N1013" s="11"/>
      <c r="O1013" s="11"/>
      <c r="P1013" s="11"/>
      <c r="Q1013" s="11"/>
      <c r="R1013" s="11"/>
      <c r="S1013" s="11"/>
      <c r="T1013" s="11"/>
      <c r="U1013" s="11"/>
      <c r="V1013" s="11"/>
      <c r="W1013" s="11"/>
      <c r="X1013" s="11"/>
      <c r="Y1013" s="11"/>
      <c r="Z1013" s="11"/>
      <c r="AA1013" s="11"/>
      <c r="AB1013" s="11"/>
      <c r="AC1013" s="11"/>
    </row>
    <row r="1014" spans="1:29" ht="13" x14ac:dyDescent="0.3">
      <c r="A1014" s="11"/>
      <c r="B1014" s="11"/>
      <c r="C1014" s="11"/>
      <c r="D1014" s="11"/>
      <c r="E1014" s="11"/>
      <c r="F1014" s="11"/>
      <c r="G1014" s="11"/>
      <c r="H1014" s="11"/>
      <c r="I1014" s="11"/>
      <c r="J1014" s="11"/>
      <c r="K1014" s="11"/>
      <c r="L1014" s="11"/>
      <c r="M1014" s="11"/>
      <c r="N1014" s="11"/>
      <c r="O1014" s="11"/>
      <c r="P1014" s="11"/>
      <c r="Q1014" s="11"/>
      <c r="R1014" s="11"/>
      <c r="S1014" s="11"/>
      <c r="T1014" s="11"/>
      <c r="U1014" s="11"/>
      <c r="V1014" s="11"/>
      <c r="W1014" s="11"/>
      <c r="X1014" s="11"/>
      <c r="Y1014" s="11"/>
      <c r="Z1014" s="11"/>
      <c r="AA1014" s="11"/>
      <c r="AB1014" s="11"/>
      <c r="AC1014" s="11"/>
    </row>
  </sheetData>
  <mergeCells count="10">
    <mergeCell ref="C4:L4"/>
    <mergeCell ref="C5:L5"/>
    <mergeCell ref="D9:G9"/>
    <mergeCell ref="D11:G11"/>
    <mergeCell ref="D10:G10"/>
    <mergeCell ref="C23:L23"/>
    <mergeCell ref="C24:L24"/>
    <mergeCell ref="C21:G21"/>
    <mergeCell ref="C20:G20"/>
    <mergeCell ref="C19:G1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39997558519241921"/>
    <outlinePr summaryBelow="0" summaryRight="0"/>
  </sheetPr>
  <dimension ref="A1:AC1010"/>
  <sheetViews>
    <sheetView workbookViewId="0">
      <selection activeCell="C23" sqref="C23"/>
    </sheetView>
  </sheetViews>
  <sheetFormatPr baseColWidth="10" defaultColWidth="11.08203125" defaultRowHeight="15" customHeight="1" x14ac:dyDescent="0.3"/>
  <cols>
    <col min="1" max="2" width="4" style="1" customWidth="1"/>
    <col min="3" max="3" width="19.83203125" style="1" customWidth="1"/>
    <col min="4" max="7" width="7.33203125" style="1" customWidth="1"/>
    <col min="8" max="12" width="12.33203125" style="1" bestFit="1" customWidth="1"/>
    <col min="13" max="13" width="4" style="1" customWidth="1"/>
    <col min="14" max="16384" width="11.08203125" style="1"/>
  </cols>
  <sheetData>
    <row r="1" spans="1:29" ht="13" x14ac:dyDescent="0.3">
      <c r="A1" s="8"/>
      <c r="B1" s="9"/>
      <c r="C1" s="72" t="s">
        <v>121</v>
      </c>
      <c r="D1" s="9"/>
      <c r="E1" s="9"/>
      <c r="F1" s="9"/>
      <c r="G1" s="9"/>
      <c r="H1" s="9"/>
      <c r="I1" s="9"/>
      <c r="J1" s="9"/>
      <c r="K1" s="9"/>
      <c r="L1" s="9"/>
      <c r="M1" s="9"/>
      <c r="N1" s="10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</row>
    <row r="2" spans="1:29" ht="13" x14ac:dyDescent="0.3">
      <c r="A2" s="12"/>
      <c r="B2" s="238"/>
      <c r="C2" s="241"/>
      <c r="D2" s="242"/>
      <c r="E2" s="242"/>
      <c r="F2" s="242"/>
      <c r="G2" s="242"/>
      <c r="H2" s="242"/>
      <c r="I2" s="242"/>
      <c r="J2" s="242"/>
      <c r="K2" s="242"/>
      <c r="L2" s="242"/>
      <c r="M2" s="243"/>
      <c r="N2" s="10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</row>
    <row r="3" spans="1:29" ht="13" x14ac:dyDescent="0.3">
      <c r="A3" s="12"/>
      <c r="B3" s="73"/>
      <c r="C3" s="74" t="s">
        <v>45</v>
      </c>
      <c r="D3" s="74"/>
      <c r="E3" s="74"/>
      <c r="F3" s="74"/>
      <c r="G3" s="74"/>
      <c r="H3" s="74"/>
      <c r="I3" s="74"/>
      <c r="J3" s="74"/>
      <c r="K3" s="74"/>
      <c r="L3" s="74"/>
      <c r="M3" s="75"/>
      <c r="N3" s="16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</row>
    <row r="4" spans="1:29" ht="13" x14ac:dyDescent="0.3">
      <c r="A4" s="12"/>
      <c r="B4" s="76"/>
      <c r="C4" s="275" t="s">
        <v>40</v>
      </c>
      <c r="D4" s="250"/>
      <c r="E4" s="250"/>
      <c r="F4" s="250"/>
      <c r="G4" s="250"/>
      <c r="H4" s="250"/>
      <c r="I4" s="250"/>
      <c r="J4" s="250"/>
      <c r="K4" s="250"/>
      <c r="L4" s="251"/>
      <c r="M4" s="77"/>
      <c r="N4" s="16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</row>
    <row r="5" spans="1:29" ht="13" x14ac:dyDescent="0.3">
      <c r="A5" s="12"/>
      <c r="B5" s="76"/>
      <c r="C5" s="275" t="s">
        <v>47</v>
      </c>
      <c r="D5" s="250"/>
      <c r="E5" s="250"/>
      <c r="F5" s="250"/>
      <c r="G5" s="250"/>
      <c r="H5" s="250"/>
      <c r="I5" s="250"/>
      <c r="J5" s="250"/>
      <c r="K5" s="250"/>
      <c r="L5" s="251"/>
      <c r="M5" s="77"/>
      <c r="N5" s="16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 ht="13" x14ac:dyDescent="0.3">
      <c r="A6" s="12"/>
      <c r="B6" s="76"/>
      <c r="C6" s="8"/>
      <c r="D6" s="8"/>
      <c r="E6" s="8"/>
      <c r="F6" s="8"/>
      <c r="G6" s="8"/>
      <c r="H6" s="8"/>
      <c r="I6" s="8"/>
      <c r="J6" s="8"/>
      <c r="K6" s="8"/>
      <c r="L6" s="8"/>
      <c r="M6" s="77"/>
      <c r="N6" s="16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ht="13" x14ac:dyDescent="0.3">
      <c r="A7" s="78"/>
      <c r="B7" s="17"/>
      <c r="C7" s="21" t="s">
        <v>7</v>
      </c>
      <c r="D7" s="78" t="str">
        <f>'SISTEMA TRANSMISION (INVERS)'!D7</f>
        <v>Indicar Zona de Postulación; [Local Comunitario, Local, Regional]</v>
      </c>
      <c r="E7" s="18"/>
      <c r="F7" s="18"/>
      <c r="G7" s="19"/>
      <c r="H7" s="8"/>
      <c r="I7" s="8"/>
      <c r="J7" s="8"/>
      <c r="K7" s="8"/>
      <c r="L7" s="8"/>
      <c r="M7" s="77"/>
      <c r="N7" s="16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</row>
    <row r="8" spans="1:29" ht="13" x14ac:dyDescent="0.3">
      <c r="A8" s="78"/>
      <c r="B8" s="17"/>
      <c r="C8" s="21" t="s">
        <v>9</v>
      </c>
      <c r="D8" s="78" t="str">
        <f>'SISTEMA TRANSMISION (INVERS)'!D8</f>
        <v>Indicar Nombre de empresa</v>
      </c>
      <c r="E8" s="18"/>
      <c r="F8" s="18"/>
      <c r="G8" s="19"/>
      <c r="H8" s="8"/>
      <c r="I8" s="8"/>
      <c r="J8" s="8"/>
      <c r="K8" s="8"/>
      <c r="L8" s="8"/>
      <c r="M8" s="77"/>
      <c r="N8" s="16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</row>
    <row r="9" spans="1:29" ht="13" x14ac:dyDescent="0.3">
      <c r="A9" s="78"/>
      <c r="B9" s="17"/>
      <c r="C9" s="21" t="str">
        <f>HOUSING!C9</f>
        <v>POTENCIA DE TX</v>
      </c>
      <c r="D9" s="261" t="str">
        <f>HOUSING!D9</f>
        <v>Indicar Potencia en Watts [W]</v>
      </c>
      <c r="E9" s="250"/>
      <c r="F9" s="250"/>
      <c r="G9" s="251"/>
      <c r="H9" s="8"/>
      <c r="I9" s="8"/>
      <c r="J9" s="8"/>
      <c r="K9" s="8"/>
      <c r="L9" s="8"/>
      <c r="M9" s="77"/>
      <c r="N9" s="16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</row>
    <row r="10" spans="1:29" ht="13" x14ac:dyDescent="0.3">
      <c r="A10" s="78"/>
      <c r="B10" s="17"/>
      <c r="C10" s="21"/>
      <c r="D10" s="261"/>
      <c r="E10" s="250"/>
      <c r="F10" s="250"/>
      <c r="G10" s="251"/>
      <c r="H10" s="8"/>
      <c r="I10" s="8"/>
      <c r="J10" s="8"/>
      <c r="K10" s="8"/>
      <c r="L10" s="8"/>
      <c r="M10" s="77"/>
      <c r="N10" s="16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</row>
    <row r="11" spans="1:29" ht="13" x14ac:dyDescent="0.3">
      <c r="A11" s="78"/>
      <c r="B11" s="17"/>
      <c r="C11" s="21"/>
      <c r="D11" s="261"/>
      <c r="E11" s="250"/>
      <c r="F11" s="250"/>
      <c r="G11" s="251"/>
      <c r="H11" s="8"/>
      <c r="I11" s="8"/>
      <c r="J11" s="8"/>
      <c r="K11" s="8"/>
      <c r="L11" s="8"/>
      <c r="M11" s="77"/>
      <c r="N11" s="16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</row>
    <row r="12" spans="1:29" ht="13" x14ac:dyDescent="0.3">
      <c r="A12" s="78"/>
      <c r="B12" s="79"/>
      <c r="C12" s="24"/>
      <c r="D12" s="284"/>
      <c r="E12" s="285"/>
      <c r="F12" s="285"/>
      <c r="G12" s="263"/>
      <c r="H12" s="9"/>
      <c r="I12" s="9"/>
      <c r="J12" s="9"/>
      <c r="K12" s="9"/>
      <c r="L12" s="9"/>
      <c r="M12" s="81"/>
      <c r="N12" s="16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</row>
    <row r="13" spans="1:29" ht="39" x14ac:dyDescent="0.3">
      <c r="A13" s="82"/>
      <c r="B13" s="83"/>
      <c r="C13" s="216" t="s">
        <v>10</v>
      </c>
      <c r="D13" s="219" t="s">
        <v>11</v>
      </c>
      <c r="E13" s="219" t="s">
        <v>12</v>
      </c>
      <c r="F13" s="219" t="s">
        <v>13</v>
      </c>
      <c r="G13" s="219" t="s">
        <v>14</v>
      </c>
      <c r="H13" s="219" t="s">
        <v>15</v>
      </c>
      <c r="I13" s="219" t="s">
        <v>16</v>
      </c>
      <c r="J13" s="219" t="s">
        <v>17</v>
      </c>
      <c r="K13" s="219" t="s">
        <v>18</v>
      </c>
      <c r="L13" s="220" t="s">
        <v>19</v>
      </c>
      <c r="M13" s="84"/>
      <c r="N13" s="112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</row>
    <row r="14" spans="1:29" ht="22.5" customHeight="1" x14ac:dyDescent="0.3">
      <c r="A14" s="86"/>
      <c r="B14" s="87"/>
      <c r="C14" s="100" t="s">
        <v>50</v>
      </c>
      <c r="D14" s="101">
        <v>3</v>
      </c>
      <c r="E14" s="101">
        <f>D14*12</f>
        <v>36</v>
      </c>
      <c r="F14" s="102">
        <f>INDICADORES!D8</f>
        <v>37545.61</v>
      </c>
      <c r="G14" s="103">
        <f>+INDICADORES!C17</f>
        <v>0.04</v>
      </c>
      <c r="H14" s="102">
        <f>(E14*F14)</f>
        <v>1351641.96</v>
      </c>
      <c r="I14" s="102">
        <f t="shared" ref="I14:L14" si="0">(H14*$G$14)+H14</f>
        <v>1405707.6384000001</v>
      </c>
      <c r="J14" s="102">
        <f t="shared" si="0"/>
        <v>1461935.9439360001</v>
      </c>
      <c r="K14" s="102">
        <f t="shared" si="0"/>
        <v>1520413.38169344</v>
      </c>
      <c r="L14" s="104">
        <f t="shared" si="0"/>
        <v>1581229.9169611777</v>
      </c>
      <c r="M14" s="88"/>
      <c r="N14" s="112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</row>
    <row r="15" spans="1:29" ht="13" x14ac:dyDescent="0.3">
      <c r="A15" s="89"/>
      <c r="B15" s="90"/>
      <c r="C15" s="279" t="s">
        <v>28</v>
      </c>
      <c r="D15" s="253"/>
      <c r="E15" s="253"/>
      <c r="F15" s="253"/>
      <c r="G15" s="280"/>
      <c r="H15" s="105">
        <f t="shared" ref="H15:L15" si="1">SUM(H14)</f>
        <v>1351641.96</v>
      </c>
      <c r="I15" s="105">
        <f t="shared" si="1"/>
        <v>1405707.6384000001</v>
      </c>
      <c r="J15" s="105">
        <f t="shared" si="1"/>
        <v>1461935.9439360001</v>
      </c>
      <c r="K15" s="105">
        <f t="shared" si="1"/>
        <v>1520413.38169344</v>
      </c>
      <c r="L15" s="106">
        <f t="shared" si="1"/>
        <v>1581229.9169611777</v>
      </c>
      <c r="M15" s="91"/>
      <c r="N15" s="16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</row>
    <row r="16" spans="1:29" ht="13" x14ac:dyDescent="0.3">
      <c r="A16" s="89"/>
      <c r="B16" s="90"/>
      <c r="C16" s="281" t="s">
        <v>32</v>
      </c>
      <c r="D16" s="256"/>
      <c r="E16" s="256"/>
      <c r="F16" s="256"/>
      <c r="G16" s="282"/>
      <c r="H16" s="107">
        <f t="shared" ref="H16:L16" si="2">H15*19%</f>
        <v>256811.9724</v>
      </c>
      <c r="I16" s="107">
        <f t="shared" si="2"/>
        <v>267084.45129599998</v>
      </c>
      <c r="J16" s="107">
        <f t="shared" si="2"/>
        <v>277767.82934784004</v>
      </c>
      <c r="K16" s="107">
        <f t="shared" si="2"/>
        <v>288878.54252175358</v>
      </c>
      <c r="L16" s="108">
        <f t="shared" si="2"/>
        <v>300433.68422262376</v>
      </c>
      <c r="M16" s="91"/>
      <c r="N16" s="16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</row>
    <row r="17" spans="1:29" ht="13" x14ac:dyDescent="0.3">
      <c r="A17" s="89"/>
      <c r="B17" s="90"/>
      <c r="C17" s="273" t="s">
        <v>36</v>
      </c>
      <c r="D17" s="259"/>
      <c r="E17" s="259"/>
      <c r="F17" s="259"/>
      <c r="G17" s="274"/>
      <c r="H17" s="109">
        <f t="shared" ref="H17:L17" si="3">SUM(H15,H16)</f>
        <v>1608453.9324</v>
      </c>
      <c r="I17" s="109">
        <f t="shared" si="3"/>
        <v>1672792.0896960001</v>
      </c>
      <c r="J17" s="109">
        <f t="shared" si="3"/>
        <v>1739703.7732838402</v>
      </c>
      <c r="K17" s="109">
        <f t="shared" si="3"/>
        <v>1809291.9242151936</v>
      </c>
      <c r="L17" s="110">
        <f t="shared" si="3"/>
        <v>1881663.6011838014</v>
      </c>
      <c r="M17" s="91"/>
      <c r="N17" s="16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</row>
    <row r="18" spans="1:29" ht="13" x14ac:dyDescent="0.3">
      <c r="A18" s="12"/>
      <c r="B18" s="92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4"/>
      <c r="N18" s="16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</row>
    <row r="19" spans="1:29" ht="13" x14ac:dyDescent="0.3">
      <c r="A19" s="12"/>
      <c r="B19" s="92"/>
      <c r="C19" s="267"/>
      <c r="D19" s="268"/>
      <c r="E19" s="268"/>
      <c r="F19" s="268"/>
      <c r="G19" s="268"/>
      <c r="H19" s="268"/>
      <c r="I19" s="268"/>
      <c r="J19" s="268"/>
      <c r="K19" s="268"/>
      <c r="L19" s="269"/>
      <c r="M19" s="94"/>
      <c r="N19" s="16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</row>
    <row r="20" spans="1:29" ht="13" x14ac:dyDescent="0.3">
      <c r="A20" s="65"/>
      <c r="B20" s="95"/>
      <c r="C20" s="270"/>
      <c r="D20" s="271"/>
      <c r="E20" s="271"/>
      <c r="F20" s="271"/>
      <c r="G20" s="271"/>
      <c r="H20" s="271"/>
      <c r="I20" s="271"/>
      <c r="J20" s="271"/>
      <c r="K20" s="271"/>
      <c r="L20" s="272"/>
      <c r="M20" s="96"/>
      <c r="N20" s="16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</row>
    <row r="21" spans="1:29" ht="13" x14ac:dyDescent="0.3">
      <c r="A21" s="141"/>
      <c r="B21" s="97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9"/>
      <c r="N21" s="16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</row>
    <row r="22" spans="1:29" ht="13.5" thickBot="1" x14ac:dyDescent="0.35">
      <c r="A22" s="70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</row>
    <row r="23" spans="1:29" ht="13" x14ac:dyDescent="0.3">
      <c r="A23" s="11"/>
      <c r="B23" s="11"/>
      <c r="C23" s="72" t="s">
        <v>121</v>
      </c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</row>
    <row r="24" spans="1:29" ht="13" x14ac:dyDescent="0.3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</row>
    <row r="25" spans="1:29" ht="13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</row>
    <row r="26" spans="1:29" ht="13" x14ac:dyDescent="0.3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</row>
    <row r="27" spans="1:29" ht="13" x14ac:dyDescent="0.3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</row>
    <row r="28" spans="1:29" ht="13" x14ac:dyDescent="0.3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</row>
    <row r="29" spans="1:29" ht="13" x14ac:dyDescent="0.3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</row>
    <row r="30" spans="1:29" ht="13" x14ac:dyDescent="0.3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</row>
    <row r="31" spans="1:29" ht="13" x14ac:dyDescent="0.3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</row>
    <row r="32" spans="1:29" ht="13" x14ac:dyDescent="0.3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</row>
    <row r="33" spans="1:29" ht="13" x14ac:dyDescent="0.3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</row>
    <row r="34" spans="1:29" ht="13" x14ac:dyDescent="0.3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</row>
    <row r="35" spans="1:29" ht="13" x14ac:dyDescent="0.3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</row>
    <row r="36" spans="1:29" ht="13" x14ac:dyDescent="0.3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</row>
    <row r="37" spans="1:29" ht="13" x14ac:dyDescent="0.3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</row>
    <row r="38" spans="1:29" ht="13" x14ac:dyDescent="0.3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</row>
    <row r="39" spans="1:29" ht="13" x14ac:dyDescent="0.3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</row>
    <row r="40" spans="1:29" ht="13" x14ac:dyDescent="0.3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</row>
    <row r="41" spans="1:29" ht="13" x14ac:dyDescent="0.3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</row>
    <row r="42" spans="1:29" ht="13" x14ac:dyDescent="0.3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</row>
    <row r="43" spans="1:29" ht="13" x14ac:dyDescent="0.3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</row>
    <row r="44" spans="1:29" ht="13" x14ac:dyDescent="0.3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</row>
    <row r="45" spans="1:29" ht="13" x14ac:dyDescent="0.3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</row>
    <row r="46" spans="1:29" ht="13" x14ac:dyDescent="0.3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</row>
    <row r="47" spans="1:29" ht="13" x14ac:dyDescent="0.3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</row>
    <row r="48" spans="1:29" ht="13" x14ac:dyDescent="0.3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</row>
    <row r="49" spans="1:29" ht="13" x14ac:dyDescent="0.3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</row>
    <row r="50" spans="1:29" ht="13" x14ac:dyDescent="0.3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</row>
    <row r="51" spans="1:29" ht="13" x14ac:dyDescent="0.3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</row>
    <row r="52" spans="1:29" ht="13" x14ac:dyDescent="0.3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</row>
    <row r="53" spans="1:29" ht="13" x14ac:dyDescent="0.3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</row>
    <row r="54" spans="1:29" ht="13" x14ac:dyDescent="0.3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</row>
    <row r="55" spans="1:29" ht="13" x14ac:dyDescent="0.3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</row>
    <row r="56" spans="1:29" ht="13" x14ac:dyDescent="0.3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</row>
    <row r="57" spans="1:29" ht="13" x14ac:dyDescent="0.3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</row>
    <row r="58" spans="1:29" ht="13" x14ac:dyDescent="0.3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</row>
    <row r="59" spans="1:29" ht="13" x14ac:dyDescent="0.3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</row>
    <row r="60" spans="1:29" ht="13" x14ac:dyDescent="0.3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</row>
    <row r="61" spans="1:29" ht="13" x14ac:dyDescent="0.3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</row>
    <row r="62" spans="1:29" ht="13" x14ac:dyDescent="0.3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</row>
    <row r="63" spans="1:29" ht="13" x14ac:dyDescent="0.3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</row>
    <row r="64" spans="1:29" ht="13" x14ac:dyDescent="0.3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</row>
    <row r="65" spans="1:29" ht="13" x14ac:dyDescent="0.3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</row>
    <row r="66" spans="1:29" ht="13" x14ac:dyDescent="0.3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</row>
    <row r="67" spans="1:29" ht="13" x14ac:dyDescent="0.3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</row>
    <row r="68" spans="1:29" ht="13" x14ac:dyDescent="0.3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</row>
    <row r="69" spans="1:29" ht="13" x14ac:dyDescent="0.3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</row>
    <row r="70" spans="1:29" ht="13" x14ac:dyDescent="0.3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</row>
    <row r="71" spans="1:29" ht="13" x14ac:dyDescent="0.3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</row>
    <row r="72" spans="1:29" ht="13" x14ac:dyDescent="0.3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</row>
    <row r="73" spans="1:29" ht="13" x14ac:dyDescent="0.3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</row>
    <row r="74" spans="1:29" ht="13" x14ac:dyDescent="0.3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</row>
    <row r="75" spans="1:29" ht="13" x14ac:dyDescent="0.3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</row>
    <row r="76" spans="1:29" ht="13" x14ac:dyDescent="0.3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</row>
    <row r="77" spans="1:29" ht="13" x14ac:dyDescent="0.3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</row>
    <row r="78" spans="1:29" ht="13" x14ac:dyDescent="0.3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</row>
    <row r="79" spans="1:29" ht="13" x14ac:dyDescent="0.3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</row>
    <row r="80" spans="1:29" ht="13" x14ac:dyDescent="0.3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</row>
    <row r="81" spans="1:29" ht="13" x14ac:dyDescent="0.3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</row>
    <row r="82" spans="1:29" ht="13" x14ac:dyDescent="0.3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</row>
    <row r="83" spans="1:29" ht="13" x14ac:dyDescent="0.3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</row>
    <row r="84" spans="1:29" ht="13" x14ac:dyDescent="0.3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</row>
    <row r="85" spans="1:29" ht="13" x14ac:dyDescent="0.3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</row>
    <row r="86" spans="1:29" ht="13" x14ac:dyDescent="0.3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</row>
    <row r="87" spans="1:29" ht="13" x14ac:dyDescent="0.3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</row>
    <row r="88" spans="1:29" ht="13" x14ac:dyDescent="0.3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</row>
    <row r="89" spans="1:29" ht="13" x14ac:dyDescent="0.3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</row>
    <row r="90" spans="1:29" ht="13" x14ac:dyDescent="0.3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</row>
    <row r="91" spans="1:29" ht="13" x14ac:dyDescent="0.3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</row>
    <row r="92" spans="1:29" ht="13" x14ac:dyDescent="0.3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</row>
    <row r="93" spans="1:29" ht="13" x14ac:dyDescent="0.3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</row>
    <row r="94" spans="1:29" ht="13" x14ac:dyDescent="0.3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</row>
    <row r="95" spans="1:29" ht="13" x14ac:dyDescent="0.3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</row>
    <row r="96" spans="1:29" ht="13" x14ac:dyDescent="0.3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</row>
    <row r="97" spans="1:29" ht="13" x14ac:dyDescent="0.3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</row>
    <row r="98" spans="1:29" ht="13" x14ac:dyDescent="0.3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</row>
    <row r="99" spans="1:29" ht="13" x14ac:dyDescent="0.3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</row>
    <row r="100" spans="1:29" ht="13" x14ac:dyDescent="0.3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</row>
    <row r="101" spans="1:29" ht="13" x14ac:dyDescent="0.3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</row>
    <row r="102" spans="1:29" ht="13" x14ac:dyDescent="0.3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</row>
    <row r="103" spans="1:29" ht="13" x14ac:dyDescent="0.3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</row>
    <row r="104" spans="1:29" ht="13" x14ac:dyDescent="0.3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</row>
    <row r="105" spans="1:29" ht="13" x14ac:dyDescent="0.3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</row>
    <row r="106" spans="1:29" ht="13" x14ac:dyDescent="0.3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</row>
    <row r="107" spans="1:29" ht="13" x14ac:dyDescent="0.3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</row>
    <row r="108" spans="1:29" ht="13" x14ac:dyDescent="0.3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</row>
    <row r="109" spans="1:29" ht="13" x14ac:dyDescent="0.3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</row>
    <row r="110" spans="1:29" ht="13" x14ac:dyDescent="0.3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</row>
    <row r="111" spans="1:29" ht="13" x14ac:dyDescent="0.3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</row>
    <row r="112" spans="1:29" ht="13" x14ac:dyDescent="0.3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</row>
    <row r="113" spans="1:29" ht="13" x14ac:dyDescent="0.3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</row>
    <row r="114" spans="1:29" ht="13" x14ac:dyDescent="0.3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</row>
    <row r="115" spans="1:29" ht="13" x14ac:dyDescent="0.3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</row>
    <row r="116" spans="1:29" ht="13" x14ac:dyDescent="0.3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</row>
    <row r="117" spans="1:29" ht="13" x14ac:dyDescent="0.3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</row>
    <row r="118" spans="1:29" ht="13" x14ac:dyDescent="0.3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</row>
    <row r="119" spans="1:29" ht="13" x14ac:dyDescent="0.3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</row>
    <row r="120" spans="1:29" ht="13" x14ac:dyDescent="0.3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</row>
    <row r="121" spans="1:29" ht="13" x14ac:dyDescent="0.3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</row>
    <row r="122" spans="1:29" ht="13" x14ac:dyDescent="0.3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</row>
    <row r="123" spans="1:29" ht="13" x14ac:dyDescent="0.3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</row>
    <row r="124" spans="1:29" ht="13" x14ac:dyDescent="0.3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</row>
    <row r="125" spans="1:29" ht="13" x14ac:dyDescent="0.3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</row>
    <row r="126" spans="1:29" ht="13" x14ac:dyDescent="0.3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</row>
    <row r="127" spans="1:29" ht="13" x14ac:dyDescent="0.3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</row>
    <row r="128" spans="1:29" ht="13" x14ac:dyDescent="0.3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</row>
    <row r="129" spans="1:29" ht="13" x14ac:dyDescent="0.3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</row>
    <row r="130" spans="1:29" ht="13" x14ac:dyDescent="0.3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</row>
    <row r="131" spans="1:29" ht="13" x14ac:dyDescent="0.3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</row>
    <row r="132" spans="1:29" ht="13" x14ac:dyDescent="0.3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</row>
    <row r="133" spans="1:29" ht="13" x14ac:dyDescent="0.3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</row>
    <row r="134" spans="1:29" ht="13" x14ac:dyDescent="0.3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</row>
    <row r="135" spans="1:29" ht="13" x14ac:dyDescent="0.3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</row>
    <row r="136" spans="1:29" ht="13" x14ac:dyDescent="0.3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</row>
    <row r="137" spans="1:29" ht="13" x14ac:dyDescent="0.3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</row>
    <row r="138" spans="1:29" ht="13" x14ac:dyDescent="0.3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</row>
    <row r="139" spans="1:29" ht="13" x14ac:dyDescent="0.3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</row>
    <row r="140" spans="1:29" ht="13" x14ac:dyDescent="0.3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</row>
    <row r="141" spans="1:29" ht="13" x14ac:dyDescent="0.3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</row>
    <row r="142" spans="1:29" ht="13" x14ac:dyDescent="0.3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</row>
    <row r="143" spans="1:29" ht="13" x14ac:dyDescent="0.3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</row>
    <row r="144" spans="1:29" ht="13" x14ac:dyDescent="0.3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</row>
    <row r="145" spans="1:29" ht="13" x14ac:dyDescent="0.3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</row>
    <row r="146" spans="1:29" ht="13" x14ac:dyDescent="0.3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</row>
    <row r="147" spans="1:29" ht="13" x14ac:dyDescent="0.3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</row>
    <row r="148" spans="1:29" ht="13" x14ac:dyDescent="0.3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</row>
    <row r="149" spans="1:29" ht="13" x14ac:dyDescent="0.3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</row>
    <row r="150" spans="1:29" ht="13" x14ac:dyDescent="0.3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</row>
    <row r="151" spans="1:29" ht="13" x14ac:dyDescent="0.3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</row>
    <row r="152" spans="1:29" ht="13" x14ac:dyDescent="0.3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</row>
    <row r="153" spans="1:29" ht="13" x14ac:dyDescent="0.3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</row>
    <row r="154" spans="1:29" ht="13" x14ac:dyDescent="0.3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</row>
    <row r="155" spans="1:29" ht="13" x14ac:dyDescent="0.3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</row>
    <row r="156" spans="1:29" ht="13" x14ac:dyDescent="0.3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</row>
    <row r="157" spans="1:29" ht="13" x14ac:dyDescent="0.3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</row>
    <row r="158" spans="1:29" ht="13" x14ac:dyDescent="0.3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</row>
    <row r="159" spans="1:29" ht="13" x14ac:dyDescent="0.3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</row>
    <row r="160" spans="1:29" ht="13" x14ac:dyDescent="0.3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</row>
    <row r="161" spans="1:29" ht="13" x14ac:dyDescent="0.3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</row>
    <row r="162" spans="1:29" ht="13" x14ac:dyDescent="0.3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</row>
    <row r="163" spans="1:29" ht="13" x14ac:dyDescent="0.3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</row>
    <row r="164" spans="1:29" ht="13" x14ac:dyDescent="0.3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</row>
    <row r="165" spans="1:29" ht="13" x14ac:dyDescent="0.3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</row>
    <row r="166" spans="1:29" ht="13" x14ac:dyDescent="0.3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</row>
    <row r="167" spans="1:29" ht="13" x14ac:dyDescent="0.3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</row>
    <row r="168" spans="1:29" ht="13" x14ac:dyDescent="0.3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</row>
    <row r="169" spans="1:29" ht="13" x14ac:dyDescent="0.3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</row>
    <row r="170" spans="1:29" ht="13" x14ac:dyDescent="0.3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</row>
    <row r="171" spans="1:29" ht="13" x14ac:dyDescent="0.3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</row>
    <row r="172" spans="1:29" ht="13" x14ac:dyDescent="0.3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</row>
    <row r="173" spans="1:29" ht="13" x14ac:dyDescent="0.3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</row>
    <row r="174" spans="1:29" ht="13" x14ac:dyDescent="0.3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</row>
    <row r="175" spans="1:29" ht="13" x14ac:dyDescent="0.3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</row>
    <row r="176" spans="1:29" ht="13" x14ac:dyDescent="0.3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</row>
    <row r="177" spans="1:29" ht="13" x14ac:dyDescent="0.3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</row>
    <row r="178" spans="1:29" ht="13" x14ac:dyDescent="0.3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</row>
    <row r="179" spans="1:29" ht="13" x14ac:dyDescent="0.3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</row>
    <row r="180" spans="1:29" ht="13" x14ac:dyDescent="0.3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</row>
    <row r="181" spans="1:29" ht="13" x14ac:dyDescent="0.3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</row>
    <row r="182" spans="1:29" ht="13" x14ac:dyDescent="0.3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</row>
    <row r="183" spans="1:29" ht="13" x14ac:dyDescent="0.3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</row>
    <row r="184" spans="1:29" ht="13" x14ac:dyDescent="0.3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</row>
    <row r="185" spans="1:29" ht="13" x14ac:dyDescent="0.3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</row>
    <row r="186" spans="1:29" ht="13" x14ac:dyDescent="0.3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</row>
    <row r="187" spans="1:29" ht="13" x14ac:dyDescent="0.3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</row>
    <row r="188" spans="1:29" ht="13" x14ac:dyDescent="0.3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</row>
    <row r="189" spans="1:29" ht="13" x14ac:dyDescent="0.3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</row>
    <row r="190" spans="1:29" ht="13" x14ac:dyDescent="0.3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</row>
    <row r="191" spans="1:29" ht="13" x14ac:dyDescent="0.3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</row>
    <row r="192" spans="1:29" ht="13" x14ac:dyDescent="0.3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</row>
    <row r="193" spans="1:29" ht="13" x14ac:dyDescent="0.3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</row>
    <row r="194" spans="1:29" ht="13" x14ac:dyDescent="0.3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</row>
    <row r="195" spans="1:29" ht="13" x14ac:dyDescent="0.3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</row>
    <row r="196" spans="1:29" ht="13" x14ac:dyDescent="0.3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</row>
    <row r="197" spans="1:29" ht="13" x14ac:dyDescent="0.3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</row>
    <row r="198" spans="1:29" ht="13" x14ac:dyDescent="0.3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</row>
    <row r="199" spans="1:29" ht="13" x14ac:dyDescent="0.3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</row>
    <row r="200" spans="1:29" ht="13" x14ac:dyDescent="0.3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</row>
    <row r="201" spans="1:29" ht="13" x14ac:dyDescent="0.3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</row>
    <row r="202" spans="1:29" ht="13" x14ac:dyDescent="0.3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</row>
    <row r="203" spans="1:29" ht="13" x14ac:dyDescent="0.3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</row>
    <row r="204" spans="1:29" ht="13" x14ac:dyDescent="0.3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</row>
    <row r="205" spans="1:29" ht="13" x14ac:dyDescent="0.3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</row>
    <row r="206" spans="1:29" ht="13" x14ac:dyDescent="0.3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</row>
    <row r="207" spans="1:29" ht="13" x14ac:dyDescent="0.3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</row>
    <row r="208" spans="1:29" ht="13" x14ac:dyDescent="0.3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</row>
    <row r="209" spans="1:29" ht="13" x14ac:dyDescent="0.3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</row>
    <row r="210" spans="1:29" ht="13" x14ac:dyDescent="0.3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</row>
    <row r="211" spans="1:29" ht="13" x14ac:dyDescent="0.3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</row>
    <row r="212" spans="1:29" ht="13" x14ac:dyDescent="0.3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</row>
    <row r="213" spans="1:29" ht="13" x14ac:dyDescent="0.3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</row>
    <row r="214" spans="1:29" ht="13" x14ac:dyDescent="0.3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</row>
    <row r="215" spans="1:29" ht="13" x14ac:dyDescent="0.3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</row>
    <row r="216" spans="1:29" ht="13" x14ac:dyDescent="0.3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</row>
    <row r="217" spans="1:29" ht="13" x14ac:dyDescent="0.3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</row>
    <row r="218" spans="1:29" ht="13" x14ac:dyDescent="0.3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</row>
    <row r="219" spans="1:29" ht="13" x14ac:dyDescent="0.3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</row>
    <row r="220" spans="1:29" ht="13" x14ac:dyDescent="0.3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</row>
    <row r="221" spans="1:29" ht="13" x14ac:dyDescent="0.3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</row>
    <row r="222" spans="1:29" ht="13" x14ac:dyDescent="0.3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</row>
    <row r="223" spans="1:29" ht="13" x14ac:dyDescent="0.3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</row>
    <row r="224" spans="1:29" ht="13" x14ac:dyDescent="0.3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</row>
    <row r="225" spans="1:29" ht="13" x14ac:dyDescent="0.3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</row>
    <row r="226" spans="1:29" ht="13" x14ac:dyDescent="0.3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</row>
    <row r="227" spans="1:29" ht="13" x14ac:dyDescent="0.3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</row>
    <row r="228" spans="1:29" ht="13" x14ac:dyDescent="0.3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</row>
    <row r="229" spans="1:29" ht="13" x14ac:dyDescent="0.3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</row>
    <row r="230" spans="1:29" ht="13" x14ac:dyDescent="0.3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</row>
    <row r="231" spans="1:29" ht="13" x14ac:dyDescent="0.3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</row>
    <row r="232" spans="1:29" ht="13" x14ac:dyDescent="0.3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</row>
    <row r="233" spans="1:29" ht="13" x14ac:dyDescent="0.3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</row>
    <row r="234" spans="1:29" ht="13" x14ac:dyDescent="0.3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</row>
    <row r="235" spans="1:29" ht="13" x14ac:dyDescent="0.3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</row>
    <row r="236" spans="1:29" ht="13" x14ac:dyDescent="0.3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</row>
    <row r="237" spans="1:29" ht="13" x14ac:dyDescent="0.3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</row>
    <row r="238" spans="1:29" ht="13" x14ac:dyDescent="0.3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</row>
    <row r="239" spans="1:29" ht="13" x14ac:dyDescent="0.3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</row>
    <row r="240" spans="1:29" ht="13" x14ac:dyDescent="0.3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</row>
    <row r="241" spans="1:29" ht="13" x14ac:dyDescent="0.3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</row>
    <row r="242" spans="1:29" ht="13" x14ac:dyDescent="0.3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</row>
    <row r="243" spans="1:29" ht="13" x14ac:dyDescent="0.3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</row>
    <row r="244" spans="1:29" ht="13" x14ac:dyDescent="0.3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</row>
    <row r="245" spans="1:29" ht="13" x14ac:dyDescent="0.3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</row>
    <row r="246" spans="1:29" ht="13" x14ac:dyDescent="0.3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</row>
    <row r="247" spans="1:29" ht="13" x14ac:dyDescent="0.3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</row>
    <row r="248" spans="1:29" ht="13" x14ac:dyDescent="0.3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</row>
    <row r="249" spans="1:29" ht="13" x14ac:dyDescent="0.3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</row>
    <row r="250" spans="1:29" ht="13" x14ac:dyDescent="0.3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</row>
    <row r="251" spans="1:29" ht="13" x14ac:dyDescent="0.3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</row>
    <row r="252" spans="1:29" ht="13" x14ac:dyDescent="0.3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</row>
    <row r="253" spans="1:29" ht="13" x14ac:dyDescent="0.3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</row>
    <row r="254" spans="1:29" ht="13" x14ac:dyDescent="0.3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</row>
    <row r="255" spans="1:29" ht="13" x14ac:dyDescent="0.3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</row>
    <row r="256" spans="1:29" ht="13" x14ac:dyDescent="0.3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</row>
    <row r="257" spans="1:29" ht="13" x14ac:dyDescent="0.3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</row>
    <row r="258" spans="1:29" ht="13" x14ac:dyDescent="0.3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</row>
    <row r="259" spans="1:29" ht="13" x14ac:dyDescent="0.3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</row>
    <row r="260" spans="1:29" ht="13" x14ac:dyDescent="0.3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</row>
    <row r="261" spans="1:29" ht="13" x14ac:dyDescent="0.3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</row>
    <row r="262" spans="1:29" ht="13" x14ac:dyDescent="0.3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</row>
    <row r="263" spans="1:29" ht="13" x14ac:dyDescent="0.3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</row>
    <row r="264" spans="1:29" ht="13" x14ac:dyDescent="0.3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</row>
    <row r="265" spans="1:29" ht="13" x14ac:dyDescent="0.3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</row>
    <row r="266" spans="1:29" ht="13" x14ac:dyDescent="0.3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</row>
    <row r="267" spans="1:29" ht="13" x14ac:dyDescent="0.3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</row>
    <row r="268" spans="1:29" ht="13" x14ac:dyDescent="0.3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</row>
    <row r="269" spans="1:29" ht="13" x14ac:dyDescent="0.3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</row>
    <row r="270" spans="1:29" ht="13" x14ac:dyDescent="0.3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</row>
    <row r="271" spans="1:29" ht="13" x14ac:dyDescent="0.3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</row>
    <row r="272" spans="1:29" ht="13" x14ac:dyDescent="0.3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</row>
    <row r="273" spans="1:29" ht="13" x14ac:dyDescent="0.3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</row>
    <row r="274" spans="1:29" ht="13" x14ac:dyDescent="0.3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</row>
    <row r="275" spans="1:29" ht="13" x14ac:dyDescent="0.3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</row>
    <row r="276" spans="1:29" ht="13" x14ac:dyDescent="0.3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</row>
    <row r="277" spans="1:29" ht="13" x14ac:dyDescent="0.3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</row>
    <row r="278" spans="1:29" ht="13" x14ac:dyDescent="0.3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</row>
    <row r="279" spans="1:29" ht="13" x14ac:dyDescent="0.3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</row>
    <row r="280" spans="1:29" ht="13" x14ac:dyDescent="0.3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</row>
    <row r="281" spans="1:29" ht="13" x14ac:dyDescent="0.3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</row>
    <row r="282" spans="1:29" ht="13" x14ac:dyDescent="0.3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</row>
    <row r="283" spans="1:29" ht="13" x14ac:dyDescent="0.3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</row>
    <row r="284" spans="1:29" ht="13" x14ac:dyDescent="0.3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</row>
    <row r="285" spans="1:29" ht="13" x14ac:dyDescent="0.3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</row>
    <row r="286" spans="1:29" ht="13" x14ac:dyDescent="0.3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</row>
    <row r="287" spans="1:29" ht="13" x14ac:dyDescent="0.3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</row>
    <row r="288" spans="1:29" ht="13" x14ac:dyDescent="0.3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</row>
    <row r="289" spans="1:29" ht="13" x14ac:dyDescent="0.3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</row>
    <row r="290" spans="1:29" ht="13" x14ac:dyDescent="0.3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</row>
    <row r="291" spans="1:29" ht="13" x14ac:dyDescent="0.3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</row>
    <row r="292" spans="1:29" ht="13" x14ac:dyDescent="0.3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</row>
    <row r="293" spans="1:29" ht="13" x14ac:dyDescent="0.3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</row>
    <row r="294" spans="1:29" ht="13" x14ac:dyDescent="0.3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</row>
    <row r="295" spans="1:29" ht="13" x14ac:dyDescent="0.3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</row>
    <row r="296" spans="1:29" ht="13" x14ac:dyDescent="0.3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</row>
    <row r="297" spans="1:29" ht="13" x14ac:dyDescent="0.3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</row>
    <row r="298" spans="1:29" ht="13" x14ac:dyDescent="0.3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</row>
    <row r="299" spans="1:29" ht="13" x14ac:dyDescent="0.3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</row>
    <row r="300" spans="1:29" ht="13" x14ac:dyDescent="0.3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</row>
    <row r="301" spans="1:29" ht="13" x14ac:dyDescent="0.3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</row>
    <row r="302" spans="1:29" ht="13" x14ac:dyDescent="0.3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</row>
    <row r="303" spans="1:29" ht="13" x14ac:dyDescent="0.3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</row>
    <row r="304" spans="1:29" ht="13" x14ac:dyDescent="0.3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</row>
    <row r="305" spans="1:29" ht="13" x14ac:dyDescent="0.3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</row>
    <row r="306" spans="1:29" ht="13" x14ac:dyDescent="0.3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</row>
    <row r="307" spans="1:29" ht="13" x14ac:dyDescent="0.3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</row>
    <row r="308" spans="1:29" ht="13" x14ac:dyDescent="0.3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</row>
    <row r="309" spans="1:29" ht="13" x14ac:dyDescent="0.3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</row>
    <row r="310" spans="1:29" ht="13" x14ac:dyDescent="0.3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</row>
    <row r="311" spans="1:29" ht="13" x14ac:dyDescent="0.3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</row>
    <row r="312" spans="1:29" ht="13" x14ac:dyDescent="0.3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</row>
    <row r="313" spans="1:29" ht="13" x14ac:dyDescent="0.3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</row>
    <row r="314" spans="1:29" ht="13" x14ac:dyDescent="0.3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</row>
    <row r="315" spans="1:29" ht="13" x14ac:dyDescent="0.3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</row>
    <row r="316" spans="1:29" ht="13" x14ac:dyDescent="0.3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</row>
    <row r="317" spans="1:29" ht="13" x14ac:dyDescent="0.3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</row>
    <row r="318" spans="1:29" ht="13" x14ac:dyDescent="0.3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</row>
    <row r="319" spans="1:29" ht="13" x14ac:dyDescent="0.3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</row>
    <row r="320" spans="1:29" ht="13" x14ac:dyDescent="0.3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</row>
    <row r="321" spans="1:29" ht="13" x14ac:dyDescent="0.3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</row>
    <row r="322" spans="1:29" ht="13" x14ac:dyDescent="0.3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</row>
    <row r="323" spans="1:29" ht="13" x14ac:dyDescent="0.3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</row>
    <row r="324" spans="1:29" ht="13" x14ac:dyDescent="0.3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</row>
    <row r="325" spans="1:29" ht="13" x14ac:dyDescent="0.3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</row>
    <row r="326" spans="1:29" ht="13" x14ac:dyDescent="0.3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</row>
    <row r="327" spans="1:29" ht="13" x14ac:dyDescent="0.3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</row>
    <row r="328" spans="1:29" ht="13" x14ac:dyDescent="0.3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</row>
    <row r="329" spans="1:29" ht="13" x14ac:dyDescent="0.3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</row>
    <row r="330" spans="1:29" ht="13" x14ac:dyDescent="0.3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</row>
    <row r="331" spans="1:29" ht="13" x14ac:dyDescent="0.3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</row>
    <row r="332" spans="1:29" ht="13" x14ac:dyDescent="0.3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</row>
    <row r="333" spans="1:29" ht="13" x14ac:dyDescent="0.3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</row>
    <row r="334" spans="1:29" ht="13" x14ac:dyDescent="0.3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</row>
    <row r="335" spans="1:29" ht="13" x14ac:dyDescent="0.3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</row>
    <row r="336" spans="1:29" ht="13" x14ac:dyDescent="0.3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</row>
    <row r="337" spans="1:29" ht="13" x14ac:dyDescent="0.3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</row>
    <row r="338" spans="1:29" ht="13" x14ac:dyDescent="0.3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</row>
    <row r="339" spans="1:29" ht="13" x14ac:dyDescent="0.3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</row>
    <row r="340" spans="1:29" ht="13" x14ac:dyDescent="0.3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</row>
    <row r="341" spans="1:29" ht="13" x14ac:dyDescent="0.3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</row>
    <row r="342" spans="1:29" ht="13" x14ac:dyDescent="0.3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</row>
    <row r="343" spans="1:29" ht="13" x14ac:dyDescent="0.3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</row>
    <row r="344" spans="1:29" ht="13" x14ac:dyDescent="0.3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</row>
    <row r="345" spans="1:29" ht="13" x14ac:dyDescent="0.3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</row>
    <row r="346" spans="1:29" ht="13" x14ac:dyDescent="0.3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</row>
    <row r="347" spans="1:29" ht="13" x14ac:dyDescent="0.3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</row>
    <row r="348" spans="1:29" ht="13" x14ac:dyDescent="0.3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</row>
    <row r="349" spans="1:29" ht="13" x14ac:dyDescent="0.3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</row>
    <row r="350" spans="1:29" ht="13" x14ac:dyDescent="0.3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</row>
    <row r="351" spans="1:29" ht="13" x14ac:dyDescent="0.3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</row>
    <row r="352" spans="1:29" ht="13" x14ac:dyDescent="0.3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</row>
    <row r="353" spans="1:29" ht="13" x14ac:dyDescent="0.3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</row>
    <row r="354" spans="1:29" ht="13" x14ac:dyDescent="0.3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</row>
    <row r="355" spans="1:29" ht="13" x14ac:dyDescent="0.3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</row>
    <row r="356" spans="1:29" ht="13" x14ac:dyDescent="0.3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</row>
    <row r="357" spans="1:29" ht="13" x14ac:dyDescent="0.3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</row>
    <row r="358" spans="1:29" ht="13" x14ac:dyDescent="0.3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</row>
    <row r="359" spans="1:29" ht="13" x14ac:dyDescent="0.3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</row>
    <row r="360" spans="1:29" ht="13" x14ac:dyDescent="0.3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</row>
    <row r="361" spans="1:29" ht="13" x14ac:dyDescent="0.3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</row>
    <row r="362" spans="1:29" ht="13" x14ac:dyDescent="0.3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</row>
    <row r="363" spans="1:29" ht="13" x14ac:dyDescent="0.3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</row>
    <row r="364" spans="1:29" ht="13" x14ac:dyDescent="0.3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</row>
    <row r="365" spans="1:29" ht="13" x14ac:dyDescent="0.3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</row>
    <row r="366" spans="1:29" ht="13" x14ac:dyDescent="0.3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</row>
    <row r="367" spans="1:29" ht="13" x14ac:dyDescent="0.3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</row>
    <row r="368" spans="1:29" ht="13" x14ac:dyDescent="0.3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</row>
    <row r="369" spans="1:29" ht="13" x14ac:dyDescent="0.3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</row>
    <row r="370" spans="1:29" ht="13" x14ac:dyDescent="0.3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</row>
    <row r="371" spans="1:29" ht="13" x14ac:dyDescent="0.3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</row>
    <row r="372" spans="1:29" ht="13" x14ac:dyDescent="0.3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</row>
    <row r="373" spans="1:29" ht="13" x14ac:dyDescent="0.3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</row>
    <row r="374" spans="1:29" ht="13" x14ac:dyDescent="0.3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</row>
    <row r="375" spans="1:29" ht="13" x14ac:dyDescent="0.3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</row>
    <row r="376" spans="1:29" ht="13" x14ac:dyDescent="0.3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</row>
    <row r="377" spans="1:29" ht="13" x14ac:dyDescent="0.3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</row>
    <row r="378" spans="1:29" ht="13" x14ac:dyDescent="0.3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</row>
    <row r="379" spans="1:29" ht="13" x14ac:dyDescent="0.3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</row>
    <row r="380" spans="1:29" ht="13" x14ac:dyDescent="0.3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</row>
    <row r="381" spans="1:29" ht="13" x14ac:dyDescent="0.3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</row>
    <row r="382" spans="1:29" ht="13" x14ac:dyDescent="0.3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</row>
    <row r="383" spans="1:29" ht="13" x14ac:dyDescent="0.3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</row>
    <row r="384" spans="1:29" ht="13" x14ac:dyDescent="0.3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</row>
    <row r="385" spans="1:29" ht="13" x14ac:dyDescent="0.3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</row>
    <row r="386" spans="1:29" ht="13" x14ac:dyDescent="0.3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</row>
    <row r="387" spans="1:29" ht="13" x14ac:dyDescent="0.3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</row>
    <row r="388" spans="1:29" ht="13" x14ac:dyDescent="0.3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</row>
    <row r="389" spans="1:29" ht="13" x14ac:dyDescent="0.3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</row>
    <row r="390" spans="1:29" ht="13" x14ac:dyDescent="0.3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</row>
    <row r="391" spans="1:29" ht="13" x14ac:dyDescent="0.3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</row>
    <row r="392" spans="1:29" ht="13" x14ac:dyDescent="0.3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</row>
    <row r="393" spans="1:29" ht="13" x14ac:dyDescent="0.3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</row>
    <row r="394" spans="1:29" ht="13" x14ac:dyDescent="0.3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</row>
    <row r="395" spans="1:29" ht="13" x14ac:dyDescent="0.3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</row>
    <row r="396" spans="1:29" ht="13" x14ac:dyDescent="0.3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</row>
    <row r="397" spans="1:29" ht="13" x14ac:dyDescent="0.3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</row>
    <row r="398" spans="1:29" ht="13" x14ac:dyDescent="0.3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</row>
    <row r="399" spans="1:29" ht="13" x14ac:dyDescent="0.3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</row>
    <row r="400" spans="1:29" ht="13" x14ac:dyDescent="0.3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</row>
    <row r="401" spans="1:29" ht="13" x14ac:dyDescent="0.3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</row>
    <row r="402" spans="1:29" ht="13" x14ac:dyDescent="0.3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</row>
    <row r="403" spans="1:29" ht="13" x14ac:dyDescent="0.3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</row>
    <row r="404" spans="1:29" ht="13" x14ac:dyDescent="0.3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</row>
    <row r="405" spans="1:29" ht="13" x14ac:dyDescent="0.3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</row>
    <row r="406" spans="1:29" ht="13" x14ac:dyDescent="0.3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</row>
    <row r="407" spans="1:29" ht="13" x14ac:dyDescent="0.3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</row>
    <row r="408" spans="1:29" ht="13" x14ac:dyDescent="0.3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</row>
    <row r="409" spans="1:29" ht="13" x14ac:dyDescent="0.3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</row>
    <row r="410" spans="1:29" ht="13" x14ac:dyDescent="0.3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</row>
    <row r="411" spans="1:29" ht="13" x14ac:dyDescent="0.3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</row>
    <row r="412" spans="1:29" ht="13" x14ac:dyDescent="0.3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</row>
    <row r="413" spans="1:29" ht="13" x14ac:dyDescent="0.3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</row>
    <row r="414" spans="1:29" ht="13" x14ac:dyDescent="0.3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</row>
    <row r="415" spans="1:29" ht="13" x14ac:dyDescent="0.3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</row>
    <row r="416" spans="1:29" ht="13" x14ac:dyDescent="0.3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</row>
    <row r="417" spans="1:29" ht="13" x14ac:dyDescent="0.3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</row>
    <row r="418" spans="1:29" ht="13" x14ac:dyDescent="0.3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</row>
    <row r="419" spans="1:29" ht="13" x14ac:dyDescent="0.3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</row>
    <row r="420" spans="1:29" ht="13" x14ac:dyDescent="0.3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</row>
    <row r="421" spans="1:29" ht="13" x14ac:dyDescent="0.3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</row>
    <row r="422" spans="1:29" ht="13" x14ac:dyDescent="0.3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</row>
    <row r="423" spans="1:29" ht="13" x14ac:dyDescent="0.3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</row>
    <row r="424" spans="1:29" ht="13" x14ac:dyDescent="0.3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</row>
    <row r="425" spans="1:29" ht="13" x14ac:dyDescent="0.3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</row>
    <row r="426" spans="1:29" ht="13" x14ac:dyDescent="0.3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</row>
    <row r="427" spans="1:29" ht="13" x14ac:dyDescent="0.3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</row>
    <row r="428" spans="1:29" ht="13" x14ac:dyDescent="0.3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</row>
    <row r="429" spans="1:29" ht="13" x14ac:dyDescent="0.3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</row>
    <row r="430" spans="1:29" ht="13" x14ac:dyDescent="0.3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</row>
    <row r="431" spans="1:29" ht="13" x14ac:dyDescent="0.3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</row>
    <row r="432" spans="1:29" ht="13" x14ac:dyDescent="0.3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</row>
    <row r="433" spans="1:29" ht="13" x14ac:dyDescent="0.3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</row>
    <row r="434" spans="1:29" ht="13" x14ac:dyDescent="0.3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</row>
    <row r="435" spans="1:29" ht="13" x14ac:dyDescent="0.3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</row>
    <row r="436" spans="1:29" ht="13" x14ac:dyDescent="0.3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</row>
    <row r="437" spans="1:29" ht="13" x14ac:dyDescent="0.3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</row>
    <row r="438" spans="1:29" ht="13" x14ac:dyDescent="0.3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</row>
    <row r="439" spans="1:29" ht="13" x14ac:dyDescent="0.3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</row>
    <row r="440" spans="1:29" ht="13" x14ac:dyDescent="0.3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</row>
    <row r="441" spans="1:29" ht="13" x14ac:dyDescent="0.3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</row>
    <row r="442" spans="1:29" ht="13" x14ac:dyDescent="0.3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</row>
    <row r="443" spans="1:29" ht="13" x14ac:dyDescent="0.3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</row>
    <row r="444" spans="1:29" ht="13" x14ac:dyDescent="0.3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</row>
    <row r="445" spans="1:29" ht="13" x14ac:dyDescent="0.3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</row>
    <row r="446" spans="1:29" ht="13" x14ac:dyDescent="0.3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</row>
    <row r="447" spans="1:29" ht="13" x14ac:dyDescent="0.3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</row>
    <row r="448" spans="1:29" ht="13" x14ac:dyDescent="0.3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</row>
    <row r="449" spans="1:29" ht="13" x14ac:dyDescent="0.3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</row>
    <row r="450" spans="1:29" ht="13" x14ac:dyDescent="0.3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</row>
    <row r="451" spans="1:29" ht="13" x14ac:dyDescent="0.3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</row>
    <row r="452" spans="1:29" ht="13" x14ac:dyDescent="0.3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</row>
    <row r="453" spans="1:29" ht="13" x14ac:dyDescent="0.3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</row>
    <row r="454" spans="1:29" ht="13" x14ac:dyDescent="0.3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</row>
    <row r="455" spans="1:29" ht="13" x14ac:dyDescent="0.3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</row>
    <row r="456" spans="1:29" ht="13" x14ac:dyDescent="0.3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</row>
    <row r="457" spans="1:29" ht="13" x14ac:dyDescent="0.3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</row>
    <row r="458" spans="1:29" ht="13" x14ac:dyDescent="0.3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</row>
    <row r="459" spans="1:29" ht="13" x14ac:dyDescent="0.3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</row>
    <row r="460" spans="1:29" ht="13" x14ac:dyDescent="0.3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</row>
    <row r="461" spans="1:29" ht="13" x14ac:dyDescent="0.3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</row>
    <row r="462" spans="1:29" ht="13" x14ac:dyDescent="0.3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</row>
    <row r="463" spans="1:29" ht="13" x14ac:dyDescent="0.3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</row>
    <row r="464" spans="1:29" ht="13" x14ac:dyDescent="0.3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</row>
    <row r="465" spans="1:29" ht="13" x14ac:dyDescent="0.3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</row>
    <row r="466" spans="1:29" ht="13" x14ac:dyDescent="0.3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</row>
    <row r="467" spans="1:29" ht="13" x14ac:dyDescent="0.3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</row>
    <row r="468" spans="1:29" ht="13" x14ac:dyDescent="0.3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</row>
    <row r="469" spans="1:29" ht="13" x14ac:dyDescent="0.3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</row>
    <row r="470" spans="1:29" ht="13" x14ac:dyDescent="0.3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</row>
    <row r="471" spans="1:29" ht="13" x14ac:dyDescent="0.3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</row>
    <row r="472" spans="1:29" ht="13" x14ac:dyDescent="0.3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</row>
    <row r="473" spans="1:29" ht="13" x14ac:dyDescent="0.3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</row>
    <row r="474" spans="1:29" ht="13" x14ac:dyDescent="0.3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</row>
    <row r="475" spans="1:29" ht="13" x14ac:dyDescent="0.3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</row>
    <row r="476" spans="1:29" ht="13" x14ac:dyDescent="0.3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</row>
    <row r="477" spans="1:29" ht="13" x14ac:dyDescent="0.3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</row>
    <row r="478" spans="1:29" ht="13" x14ac:dyDescent="0.3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</row>
    <row r="479" spans="1:29" ht="13" x14ac:dyDescent="0.3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</row>
    <row r="480" spans="1:29" ht="13" x14ac:dyDescent="0.3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</row>
    <row r="481" spans="1:29" ht="13" x14ac:dyDescent="0.3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</row>
    <row r="482" spans="1:29" ht="13" x14ac:dyDescent="0.3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</row>
    <row r="483" spans="1:29" ht="13" x14ac:dyDescent="0.3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</row>
    <row r="484" spans="1:29" ht="13" x14ac:dyDescent="0.3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</row>
    <row r="485" spans="1:29" ht="13" x14ac:dyDescent="0.3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</row>
    <row r="486" spans="1:29" ht="13" x14ac:dyDescent="0.3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</row>
    <row r="487" spans="1:29" ht="13" x14ac:dyDescent="0.3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</row>
    <row r="488" spans="1:29" ht="13" x14ac:dyDescent="0.3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</row>
    <row r="489" spans="1:29" ht="13" x14ac:dyDescent="0.3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</row>
    <row r="490" spans="1:29" ht="13" x14ac:dyDescent="0.3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</row>
    <row r="491" spans="1:29" ht="13" x14ac:dyDescent="0.3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</row>
    <row r="492" spans="1:29" ht="13" x14ac:dyDescent="0.3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</row>
    <row r="493" spans="1:29" ht="13" x14ac:dyDescent="0.3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</row>
    <row r="494" spans="1:29" ht="13" x14ac:dyDescent="0.3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</row>
    <row r="495" spans="1:29" ht="13" x14ac:dyDescent="0.3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</row>
    <row r="496" spans="1:29" ht="13" x14ac:dyDescent="0.3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</row>
    <row r="497" spans="1:29" ht="13" x14ac:dyDescent="0.3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</row>
    <row r="498" spans="1:29" ht="13" x14ac:dyDescent="0.3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</row>
    <row r="499" spans="1:29" ht="13" x14ac:dyDescent="0.3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</row>
    <row r="500" spans="1:29" ht="13" x14ac:dyDescent="0.3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</row>
    <row r="501" spans="1:29" ht="13" x14ac:dyDescent="0.3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</row>
    <row r="502" spans="1:29" ht="13" x14ac:dyDescent="0.3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</row>
    <row r="503" spans="1:29" ht="13" x14ac:dyDescent="0.3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</row>
    <row r="504" spans="1:29" ht="13" x14ac:dyDescent="0.3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</row>
    <row r="505" spans="1:29" ht="13" x14ac:dyDescent="0.3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</row>
    <row r="506" spans="1:29" ht="13" x14ac:dyDescent="0.3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</row>
    <row r="507" spans="1:29" ht="13" x14ac:dyDescent="0.3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</row>
    <row r="508" spans="1:29" ht="13" x14ac:dyDescent="0.3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</row>
    <row r="509" spans="1:29" ht="13" x14ac:dyDescent="0.3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</row>
    <row r="510" spans="1:29" ht="13" x14ac:dyDescent="0.3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</row>
    <row r="511" spans="1:29" ht="13" x14ac:dyDescent="0.3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</row>
    <row r="512" spans="1:29" ht="13" x14ac:dyDescent="0.3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</row>
    <row r="513" spans="1:29" ht="13" x14ac:dyDescent="0.3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</row>
    <row r="514" spans="1:29" ht="13" x14ac:dyDescent="0.3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</row>
    <row r="515" spans="1:29" ht="13" x14ac:dyDescent="0.3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</row>
    <row r="516" spans="1:29" ht="13" x14ac:dyDescent="0.3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</row>
    <row r="517" spans="1:29" ht="13" x14ac:dyDescent="0.3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</row>
    <row r="518" spans="1:29" ht="13" x14ac:dyDescent="0.3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</row>
    <row r="519" spans="1:29" ht="13" x14ac:dyDescent="0.3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</row>
    <row r="520" spans="1:29" ht="13" x14ac:dyDescent="0.3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</row>
    <row r="521" spans="1:29" ht="13" x14ac:dyDescent="0.3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</row>
    <row r="522" spans="1:29" ht="13" x14ac:dyDescent="0.3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</row>
    <row r="523" spans="1:29" ht="13" x14ac:dyDescent="0.3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</row>
    <row r="524" spans="1:29" ht="13" x14ac:dyDescent="0.3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</row>
    <row r="525" spans="1:29" ht="13" x14ac:dyDescent="0.3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</row>
    <row r="526" spans="1:29" ht="13" x14ac:dyDescent="0.3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</row>
    <row r="527" spans="1:29" ht="13" x14ac:dyDescent="0.3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</row>
    <row r="528" spans="1:29" ht="13" x14ac:dyDescent="0.3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</row>
    <row r="529" spans="1:29" ht="13" x14ac:dyDescent="0.3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</row>
    <row r="530" spans="1:29" ht="13" x14ac:dyDescent="0.3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</row>
    <row r="531" spans="1:29" ht="13" x14ac:dyDescent="0.3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</row>
    <row r="532" spans="1:29" ht="13" x14ac:dyDescent="0.3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</row>
    <row r="533" spans="1:29" ht="13" x14ac:dyDescent="0.3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</row>
    <row r="534" spans="1:29" ht="13" x14ac:dyDescent="0.3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</row>
    <row r="535" spans="1:29" ht="13" x14ac:dyDescent="0.3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</row>
    <row r="536" spans="1:29" ht="13" x14ac:dyDescent="0.3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</row>
    <row r="537" spans="1:29" ht="13" x14ac:dyDescent="0.3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</row>
    <row r="538" spans="1:29" ht="13" x14ac:dyDescent="0.3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</row>
    <row r="539" spans="1:29" ht="13" x14ac:dyDescent="0.3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</row>
    <row r="540" spans="1:29" ht="13" x14ac:dyDescent="0.3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</row>
    <row r="541" spans="1:29" ht="13" x14ac:dyDescent="0.3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</row>
    <row r="542" spans="1:29" ht="13" x14ac:dyDescent="0.3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</row>
    <row r="543" spans="1:29" ht="13" x14ac:dyDescent="0.3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  <c r="AB543" s="11"/>
      <c r="AC543" s="11"/>
    </row>
    <row r="544" spans="1:29" ht="13" x14ac:dyDescent="0.3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  <c r="AB544" s="11"/>
      <c r="AC544" s="11"/>
    </row>
    <row r="545" spans="1:29" ht="13" x14ac:dyDescent="0.3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  <c r="AB545" s="11"/>
      <c r="AC545" s="11"/>
    </row>
    <row r="546" spans="1:29" ht="13" x14ac:dyDescent="0.3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  <c r="AB546" s="11"/>
      <c r="AC546" s="11"/>
    </row>
    <row r="547" spans="1:29" ht="13" x14ac:dyDescent="0.3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  <c r="AB547" s="11"/>
      <c r="AC547" s="11"/>
    </row>
    <row r="548" spans="1:29" ht="13" x14ac:dyDescent="0.3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  <c r="AB548" s="11"/>
      <c r="AC548" s="11"/>
    </row>
    <row r="549" spans="1:29" ht="13" x14ac:dyDescent="0.3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  <c r="AB549" s="11"/>
      <c r="AC549" s="11"/>
    </row>
    <row r="550" spans="1:29" ht="13" x14ac:dyDescent="0.3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  <c r="AB550" s="11"/>
      <c r="AC550" s="11"/>
    </row>
    <row r="551" spans="1:29" ht="13" x14ac:dyDescent="0.3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  <c r="AB551" s="11"/>
      <c r="AC551" s="11"/>
    </row>
    <row r="552" spans="1:29" ht="13" x14ac:dyDescent="0.3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  <c r="AB552" s="11"/>
      <c r="AC552" s="11"/>
    </row>
    <row r="553" spans="1:29" ht="13" x14ac:dyDescent="0.3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  <c r="AB553" s="11"/>
      <c r="AC553" s="11"/>
    </row>
    <row r="554" spans="1:29" ht="13" x14ac:dyDescent="0.3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  <c r="AB554" s="11"/>
      <c r="AC554" s="11"/>
    </row>
    <row r="555" spans="1:29" ht="13" x14ac:dyDescent="0.3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  <c r="AB555" s="11"/>
      <c r="AC555" s="11"/>
    </row>
    <row r="556" spans="1:29" ht="13" x14ac:dyDescent="0.3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  <c r="AB556" s="11"/>
      <c r="AC556" s="11"/>
    </row>
    <row r="557" spans="1:29" ht="13" x14ac:dyDescent="0.3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  <c r="AB557" s="11"/>
      <c r="AC557" s="11"/>
    </row>
    <row r="558" spans="1:29" ht="13" x14ac:dyDescent="0.3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  <c r="AB558" s="11"/>
      <c r="AC558" s="11"/>
    </row>
    <row r="559" spans="1:29" ht="13" x14ac:dyDescent="0.3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  <c r="AB559" s="11"/>
      <c r="AC559" s="11"/>
    </row>
    <row r="560" spans="1:29" ht="13" x14ac:dyDescent="0.3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  <c r="AB560" s="11"/>
      <c r="AC560" s="11"/>
    </row>
    <row r="561" spans="1:29" ht="13" x14ac:dyDescent="0.3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  <c r="AB561" s="11"/>
      <c r="AC561" s="11"/>
    </row>
    <row r="562" spans="1:29" ht="13" x14ac:dyDescent="0.3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  <c r="AB562" s="11"/>
      <c r="AC562" s="11"/>
    </row>
    <row r="563" spans="1:29" ht="13" x14ac:dyDescent="0.3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  <c r="AA563" s="11"/>
      <c r="AB563" s="11"/>
      <c r="AC563" s="11"/>
    </row>
    <row r="564" spans="1:29" ht="13" x14ac:dyDescent="0.3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  <c r="AB564" s="11"/>
      <c r="AC564" s="11"/>
    </row>
    <row r="565" spans="1:29" ht="13" x14ac:dyDescent="0.3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  <c r="AB565" s="11"/>
      <c r="AC565" s="11"/>
    </row>
    <row r="566" spans="1:29" ht="13" x14ac:dyDescent="0.3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  <c r="AB566" s="11"/>
      <c r="AC566" s="11"/>
    </row>
    <row r="567" spans="1:29" ht="13" x14ac:dyDescent="0.3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  <c r="AB567" s="11"/>
      <c r="AC567" s="11"/>
    </row>
    <row r="568" spans="1:29" ht="13" x14ac:dyDescent="0.3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  <c r="AB568" s="11"/>
      <c r="AC568" s="11"/>
    </row>
    <row r="569" spans="1:29" ht="13" x14ac:dyDescent="0.3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  <c r="AB569" s="11"/>
      <c r="AC569" s="11"/>
    </row>
    <row r="570" spans="1:29" ht="13" x14ac:dyDescent="0.3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  <c r="AB570" s="11"/>
      <c r="AC570" s="11"/>
    </row>
    <row r="571" spans="1:29" ht="13" x14ac:dyDescent="0.3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  <c r="AB571" s="11"/>
      <c r="AC571" s="11"/>
    </row>
    <row r="572" spans="1:29" ht="13" x14ac:dyDescent="0.3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  <c r="AB572" s="11"/>
      <c r="AC572" s="11"/>
    </row>
    <row r="573" spans="1:29" ht="13" x14ac:dyDescent="0.3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  <c r="AB573" s="11"/>
      <c r="AC573" s="11"/>
    </row>
    <row r="574" spans="1:29" ht="13" x14ac:dyDescent="0.3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  <c r="AB574" s="11"/>
      <c r="AC574" s="11"/>
    </row>
    <row r="575" spans="1:29" ht="13" x14ac:dyDescent="0.3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  <c r="AB575" s="11"/>
      <c r="AC575" s="11"/>
    </row>
    <row r="576" spans="1:29" ht="13" x14ac:dyDescent="0.3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  <c r="AB576" s="11"/>
      <c r="AC576" s="11"/>
    </row>
    <row r="577" spans="1:29" ht="13" x14ac:dyDescent="0.3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  <c r="AB577" s="11"/>
      <c r="AC577" s="11"/>
    </row>
    <row r="578" spans="1:29" ht="13" x14ac:dyDescent="0.3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  <c r="AA578" s="11"/>
      <c r="AB578" s="11"/>
      <c r="AC578" s="11"/>
    </row>
    <row r="579" spans="1:29" ht="13" x14ac:dyDescent="0.3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  <c r="AA579" s="11"/>
      <c r="AB579" s="11"/>
      <c r="AC579" s="11"/>
    </row>
    <row r="580" spans="1:29" ht="13" x14ac:dyDescent="0.3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  <c r="AB580" s="11"/>
      <c r="AC580" s="11"/>
    </row>
    <row r="581" spans="1:29" ht="13" x14ac:dyDescent="0.3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  <c r="AB581" s="11"/>
      <c r="AC581" s="11"/>
    </row>
    <row r="582" spans="1:29" ht="13" x14ac:dyDescent="0.3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  <c r="AB582" s="11"/>
      <c r="AC582" s="11"/>
    </row>
    <row r="583" spans="1:29" ht="13" x14ac:dyDescent="0.3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  <c r="AB583" s="11"/>
      <c r="AC583" s="11"/>
    </row>
    <row r="584" spans="1:29" ht="13" x14ac:dyDescent="0.3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  <c r="AB584" s="11"/>
      <c r="AC584" s="11"/>
    </row>
    <row r="585" spans="1:29" ht="13" x14ac:dyDescent="0.3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  <c r="AB585" s="11"/>
      <c r="AC585" s="11"/>
    </row>
    <row r="586" spans="1:29" ht="13" x14ac:dyDescent="0.3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  <c r="AB586" s="11"/>
      <c r="AC586" s="11"/>
    </row>
    <row r="587" spans="1:29" ht="13" x14ac:dyDescent="0.3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  <c r="AB587" s="11"/>
      <c r="AC587" s="11"/>
    </row>
    <row r="588" spans="1:29" ht="13" x14ac:dyDescent="0.3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  <c r="AA588" s="11"/>
      <c r="AB588" s="11"/>
      <c r="AC588" s="11"/>
    </row>
    <row r="589" spans="1:29" ht="13" x14ac:dyDescent="0.3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  <c r="AA589" s="11"/>
      <c r="AB589" s="11"/>
      <c r="AC589" s="11"/>
    </row>
    <row r="590" spans="1:29" ht="13" x14ac:dyDescent="0.3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  <c r="AB590" s="11"/>
      <c r="AC590" s="11"/>
    </row>
    <row r="591" spans="1:29" ht="13" x14ac:dyDescent="0.3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  <c r="AB591" s="11"/>
      <c r="AC591" s="11"/>
    </row>
    <row r="592" spans="1:29" ht="13" x14ac:dyDescent="0.3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  <c r="AB592" s="11"/>
      <c r="AC592" s="11"/>
    </row>
    <row r="593" spans="1:29" ht="13" x14ac:dyDescent="0.3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  <c r="AA593" s="11"/>
      <c r="AB593" s="11"/>
      <c r="AC593" s="11"/>
    </row>
    <row r="594" spans="1:29" ht="13" x14ac:dyDescent="0.3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  <c r="AA594" s="11"/>
      <c r="AB594" s="11"/>
      <c r="AC594" s="11"/>
    </row>
    <row r="595" spans="1:29" ht="13" x14ac:dyDescent="0.3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  <c r="AA595" s="11"/>
      <c r="AB595" s="11"/>
      <c r="AC595" s="11"/>
    </row>
    <row r="596" spans="1:29" ht="13" x14ac:dyDescent="0.3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  <c r="AA596" s="11"/>
      <c r="AB596" s="11"/>
      <c r="AC596" s="11"/>
    </row>
    <row r="597" spans="1:29" ht="13" x14ac:dyDescent="0.3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  <c r="AA597" s="11"/>
      <c r="AB597" s="11"/>
      <c r="AC597" s="11"/>
    </row>
    <row r="598" spans="1:29" ht="13" x14ac:dyDescent="0.3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  <c r="AA598" s="11"/>
      <c r="AB598" s="11"/>
      <c r="AC598" s="11"/>
    </row>
    <row r="599" spans="1:29" ht="13" x14ac:dyDescent="0.3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  <c r="AA599" s="11"/>
      <c r="AB599" s="11"/>
      <c r="AC599" s="11"/>
    </row>
    <row r="600" spans="1:29" ht="13" x14ac:dyDescent="0.3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  <c r="AA600" s="11"/>
      <c r="AB600" s="11"/>
      <c r="AC600" s="11"/>
    </row>
    <row r="601" spans="1:29" ht="13" x14ac:dyDescent="0.3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  <c r="AA601" s="11"/>
      <c r="AB601" s="11"/>
      <c r="AC601" s="11"/>
    </row>
    <row r="602" spans="1:29" ht="13" x14ac:dyDescent="0.3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  <c r="AA602" s="11"/>
      <c r="AB602" s="11"/>
      <c r="AC602" s="11"/>
    </row>
    <row r="603" spans="1:29" ht="13" x14ac:dyDescent="0.3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  <c r="AA603" s="11"/>
      <c r="AB603" s="11"/>
      <c r="AC603" s="11"/>
    </row>
    <row r="604" spans="1:29" ht="13" x14ac:dyDescent="0.3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  <c r="AA604" s="11"/>
      <c r="AB604" s="11"/>
      <c r="AC604" s="11"/>
    </row>
    <row r="605" spans="1:29" ht="13" x14ac:dyDescent="0.3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  <c r="AA605" s="11"/>
      <c r="AB605" s="11"/>
      <c r="AC605" s="11"/>
    </row>
    <row r="606" spans="1:29" ht="13" x14ac:dyDescent="0.3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  <c r="AA606" s="11"/>
      <c r="AB606" s="11"/>
      <c r="AC606" s="11"/>
    </row>
    <row r="607" spans="1:29" ht="13" x14ac:dyDescent="0.3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  <c r="AA607" s="11"/>
      <c r="AB607" s="11"/>
      <c r="AC607" s="11"/>
    </row>
    <row r="608" spans="1:29" ht="13" x14ac:dyDescent="0.3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  <c r="AA608" s="11"/>
      <c r="AB608" s="11"/>
      <c r="AC608" s="11"/>
    </row>
    <row r="609" spans="1:29" ht="13" x14ac:dyDescent="0.3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  <c r="AA609" s="11"/>
      <c r="AB609" s="11"/>
      <c r="AC609" s="11"/>
    </row>
    <row r="610" spans="1:29" ht="13" x14ac:dyDescent="0.3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  <c r="AA610" s="11"/>
      <c r="AB610" s="11"/>
      <c r="AC610" s="11"/>
    </row>
    <row r="611" spans="1:29" ht="13" x14ac:dyDescent="0.3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  <c r="AA611" s="11"/>
      <c r="AB611" s="11"/>
      <c r="AC611" s="11"/>
    </row>
    <row r="612" spans="1:29" ht="13" x14ac:dyDescent="0.3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  <c r="AA612" s="11"/>
      <c r="AB612" s="11"/>
      <c r="AC612" s="11"/>
    </row>
    <row r="613" spans="1:29" ht="13" x14ac:dyDescent="0.3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  <c r="AA613" s="11"/>
      <c r="AB613" s="11"/>
      <c r="AC613" s="11"/>
    </row>
    <row r="614" spans="1:29" ht="13" x14ac:dyDescent="0.3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  <c r="AA614" s="11"/>
      <c r="AB614" s="11"/>
      <c r="AC614" s="11"/>
    </row>
    <row r="615" spans="1:29" ht="13" x14ac:dyDescent="0.3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  <c r="AA615" s="11"/>
      <c r="AB615" s="11"/>
      <c r="AC615" s="11"/>
    </row>
    <row r="616" spans="1:29" ht="13" x14ac:dyDescent="0.3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  <c r="AA616" s="11"/>
      <c r="AB616" s="11"/>
      <c r="AC616" s="11"/>
    </row>
    <row r="617" spans="1:29" ht="13" x14ac:dyDescent="0.3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  <c r="AA617" s="11"/>
      <c r="AB617" s="11"/>
      <c r="AC617" s="11"/>
    </row>
    <row r="618" spans="1:29" ht="13" x14ac:dyDescent="0.3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  <c r="AA618" s="11"/>
      <c r="AB618" s="11"/>
      <c r="AC618" s="11"/>
    </row>
    <row r="619" spans="1:29" ht="13" x14ac:dyDescent="0.3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  <c r="AA619" s="11"/>
      <c r="AB619" s="11"/>
      <c r="AC619" s="11"/>
    </row>
    <row r="620" spans="1:29" ht="13" x14ac:dyDescent="0.3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  <c r="AA620" s="11"/>
      <c r="AB620" s="11"/>
      <c r="AC620" s="11"/>
    </row>
    <row r="621" spans="1:29" ht="13" x14ac:dyDescent="0.3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  <c r="AA621" s="11"/>
      <c r="AB621" s="11"/>
      <c r="AC621" s="11"/>
    </row>
    <row r="622" spans="1:29" ht="13" x14ac:dyDescent="0.3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  <c r="AA622" s="11"/>
      <c r="AB622" s="11"/>
      <c r="AC622" s="11"/>
    </row>
    <row r="623" spans="1:29" ht="13" x14ac:dyDescent="0.3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  <c r="AA623" s="11"/>
      <c r="AB623" s="11"/>
      <c r="AC623" s="11"/>
    </row>
    <row r="624" spans="1:29" ht="13" x14ac:dyDescent="0.3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  <c r="AA624" s="11"/>
      <c r="AB624" s="11"/>
      <c r="AC624" s="11"/>
    </row>
    <row r="625" spans="1:29" ht="13" x14ac:dyDescent="0.3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  <c r="AA625" s="11"/>
      <c r="AB625" s="11"/>
      <c r="AC625" s="11"/>
    </row>
    <row r="626" spans="1:29" ht="13" x14ac:dyDescent="0.3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  <c r="AA626" s="11"/>
      <c r="AB626" s="11"/>
      <c r="AC626" s="11"/>
    </row>
    <row r="627" spans="1:29" ht="13" x14ac:dyDescent="0.3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  <c r="AA627" s="11"/>
      <c r="AB627" s="11"/>
      <c r="AC627" s="11"/>
    </row>
    <row r="628" spans="1:29" ht="13" x14ac:dyDescent="0.3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  <c r="AA628" s="11"/>
      <c r="AB628" s="11"/>
      <c r="AC628" s="11"/>
    </row>
    <row r="629" spans="1:29" ht="13" x14ac:dyDescent="0.3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  <c r="AA629" s="11"/>
      <c r="AB629" s="11"/>
      <c r="AC629" s="11"/>
    </row>
    <row r="630" spans="1:29" ht="13" x14ac:dyDescent="0.3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  <c r="AA630" s="11"/>
      <c r="AB630" s="11"/>
      <c r="AC630" s="11"/>
    </row>
    <row r="631" spans="1:29" ht="13" x14ac:dyDescent="0.3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  <c r="AA631" s="11"/>
      <c r="AB631" s="11"/>
      <c r="AC631" s="11"/>
    </row>
    <row r="632" spans="1:29" ht="13" x14ac:dyDescent="0.3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  <c r="AA632" s="11"/>
      <c r="AB632" s="11"/>
      <c r="AC632" s="11"/>
    </row>
    <row r="633" spans="1:29" ht="13" x14ac:dyDescent="0.3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  <c r="AA633" s="11"/>
      <c r="AB633" s="11"/>
      <c r="AC633" s="11"/>
    </row>
    <row r="634" spans="1:29" ht="13" x14ac:dyDescent="0.3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  <c r="AA634" s="11"/>
      <c r="AB634" s="11"/>
      <c r="AC634" s="11"/>
    </row>
    <row r="635" spans="1:29" ht="13" x14ac:dyDescent="0.3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  <c r="AA635" s="11"/>
      <c r="AB635" s="11"/>
      <c r="AC635" s="11"/>
    </row>
    <row r="636" spans="1:29" ht="13" x14ac:dyDescent="0.3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  <c r="AA636" s="11"/>
      <c r="AB636" s="11"/>
      <c r="AC636" s="11"/>
    </row>
    <row r="637" spans="1:29" ht="13" x14ac:dyDescent="0.3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  <c r="AA637" s="11"/>
      <c r="AB637" s="11"/>
      <c r="AC637" s="11"/>
    </row>
    <row r="638" spans="1:29" ht="13" x14ac:dyDescent="0.3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  <c r="AA638" s="11"/>
      <c r="AB638" s="11"/>
      <c r="AC638" s="11"/>
    </row>
    <row r="639" spans="1:29" ht="13" x14ac:dyDescent="0.3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  <c r="AA639" s="11"/>
      <c r="AB639" s="11"/>
      <c r="AC639" s="11"/>
    </row>
    <row r="640" spans="1:29" ht="13" x14ac:dyDescent="0.3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  <c r="AA640" s="11"/>
      <c r="AB640" s="11"/>
      <c r="AC640" s="11"/>
    </row>
    <row r="641" spans="1:29" ht="13" x14ac:dyDescent="0.3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  <c r="AA641" s="11"/>
      <c r="AB641" s="11"/>
      <c r="AC641" s="11"/>
    </row>
    <row r="642" spans="1:29" ht="13" x14ac:dyDescent="0.3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  <c r="AA642" s="11"/>
      <c r="AB642" s="11"/>
      <c r="AC642" s="11"/>
    </row>
    <row r="643" spans="1:29" ht="13" x14ac:dyDescent="0.3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  <c r="AA643" s="11"/>
      <c r="AB643" s="11"/>
      <c r="AC643" s="11"/>
    </row>
    <row r="644" spans="1:29" ht="13" x14ac:dyDescent="0.3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  <c r="AA644" s="11"/>
      <c r="AB644" s="11"/>
      <c r="AC644" s="11"/>
    </row>
    <row r="645" spans="1:29" ht="13" x14ac:dyDescent="0.3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  <c r="AA645" s="11"/>
      <c r="AB645" s="11"/>
      <c r="AC645" s="11"/>
    </row>
    <row r="646" spans="1:29" ht="13" x14ac:dyDescent="0.3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  <c r="AA646" s="11"/>
      <c r="AB646" s="11"/>
      <c r="AC646" s="11"/>
    </row>
    <row r="647" spans="1:29" ht="13" x14ac:dyDescent="0.3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  <c r="AA647" s="11"/>
      <c r="AB647" s="11"/>
      <c r="AC647" s="11"/>
    </row>
    <row r="648" spans="1:29" ht="13" x14ac:dyDescent="0.3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  <c r="AA648" s="11"/>
      <c r="AB648" s="11"/>
      <c r="AC648" s="11"/>
    </row>
    <row r="649" spans="1:29" ht="13" x14ac:dyDescent="0.3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  <c r="AA649" s="11"/>
      <c r="AB649" s="11"/>
      <c r="AC649" s="11"/>
    </row>
    <row r="650" spans="1:29" ht="13" x14ac:dyDescent="0.3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  <c r="AA650" s="11"/>
      <c r="AB650" s="11"/>
      <c r="AC650" s="11"/>
    </row>
    <row r="651" spans="1:29" ht="13" x14ac:dyDescent="0.3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  <c r="AA651" s="11"/>
      <c r="AB651" s="11"/>
      <c r="AC651" s="11"/>
    </row>
    <row r="652" spans="1:29" ht="13" x14ac:dyDescent="0.3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  <c r="AA652" s="11"/>
      <c r="AB652" s="11"/>
      <c r="AC652" s="11"/>
    </row>
    <row r="653" spans="1:29" ht="13" x14ac:dyDescent="0.3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  <c r="AA653" s="11"/>
      <c r="AB653" s="11"/>
      <c r="AC653" s="11"/>
    </row>
    <row r="654" spans="1:29" ht="13" x14ac:dyDescent="0.3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  <c r="AA654" s="11"/>
      <c r="AB654" s="11"/>
      <c r="AC654" s="11"/>
    </row>
    <row r="655" spans="1:29" ht="13" x14ac:dyDescent="0.3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  <c r="AA655" s="11"/>
      <c r="AB655" s="11"/>
      <c r="AC655" s="11"/>
    </row>
    <row r="656" spans="1:29" ht="13" x14ac:dyDescent="0.3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  <c r="AA656" s="11"/>
      <c r="AB656" s="11"/>
      <c r="AC656" s="11"/>
    </row>
    <row r="657" spans="1:29" ht="13" x14ac:dyDescent="0.3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  <c r="AA657" s="11"/>
      <c r="AB657" s="11"/>
      <c r="AC657" s="11"/>
    </row>
    <row r="658" spans="1:29" ht="13" x14ac:dyDescent="0.3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  <c r="AA658" s="11"/>
      <c r="AB658" s="11"/>
      <c r="AC658" s="11"/>
    </row>
    <row r="659" spans="1:29" ht="13" x14ac:dyDescent="0.3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  <c r="AA659" s="11"/>
      <c r="AB659" s="11"/>
      <c r="AC659" s="11"/>
    </row>
    <row r="660" spans="1:29" ht="13" x14ac:dyDescent="0.3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  <c r="AA660" s="11"/>
      <c r="AB660" s="11"/>
      <c r="AC660" s="11"/>
    </row>
    <row r="661" spans="1:29" ht="13" x14ac:dyDescent="0.3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  <c r="AA661" s="11"/>
      <c r="AB661" s="11"/>
      <c r="AC661" s="11"/>
    </row>
    <row r="662" spans="1:29" ht="13" x14ac:dyDescent="0.3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  <c r="AA662" s="11"/>
      <c r="AB662" s="11"/>
      <c r="AC662" s="11"/>
    </row>
    <row r="663" spans="1:29" ht="13" x14ac:dyDescent="0.3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  <c r="AA663" s="11"/>
      <c r="AB663" s="11"/>
      <c r="AC663" s="11"/>
    </row>
    <row r="664" spans="1:29" ht="13" x14ac:dyDescent="0.3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  <c r="AA664" s="11"/>
      <c r="AB664" s="11"/>
      <c r="AC664" s="11"/>
    </row>
    <row r="665" spans="1:29" ht="13" x14ac:dyDescent="0.3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  <c r="AA665" s="11"/>
      <c r="AB665" s="11"/>
      <c r="AC665" s="11"/>
    </row>
    <row r="666" spans="1:29" ht="13" x14ac:dyDescent="0.3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  <c r="AA666" s="11"/>
      <c r="AB666" s="11"/>
      <c r="AC666" s="11"/>
    </row>
    <row r="667" spans="1:29" ht="13" x14ac:dyDescent="0.3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  <c r="AA667" s="11"/>
      <c r="AB667" s="11"/>
      <c r="AC667" s="11"/>
    </row>
    <row r="668" spans="1:29" ht="13" x14ac:dyDescent="0.3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  <c r="AA668" s="11"/>
      <c r="AB668" s="11"/>
      <c r="AC668" s="11"/>
    </row>
    <row r="669" spans="1:29" ht="13" x14ac:dyDescent="0.3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  <c r="AA669" s="11"/>
      <c r="AB669" s="11"/>
      <c r="AC669" s="11"/>
    </row>
    <row r="670" spans="1:29" ht="13" x14ac:dyDescent="0.3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  <c r="AA670" s="11"/>
      <c r="AB670" s="11"/>
      <c r="AC670" s="11"/>
    </row>
    <row r="671" spans="1:29" ht="13" x14ac:dyDescent="0.3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  <c r="AA671" s="11"/>
      <c r="AB671" s="11"/>
      <c r="AC671" s="11"/>
    </row>
    <row r="672" spans="1:29" ht="13" x14ac:dyDescent="0.3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  <c r="AA672" s="11"/>
      <c r="AB672" s="11"/>
      <c r="AC672" s="11"/>
    </row>
    <row r="673" spans="1:29" ht="13" x14ac:dyDescent="0.3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  <c r="AA673" s="11"/>
      <c r="AB673" s="11"/>
      <c r="AC673" s="11"/>
    </row>
    <row r="674" spans="1:29" ht="13" x14ac:dyDescent="0.3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  <c r="AA674" s="11"/>
      <c r="AB674" s="11"/>
      <c r="AC674" s="11"/>
    </row>
    <row r="675" spans="1:29" ht="13" x14ac:dyDescent="0.3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  <c r="AA675" s="11"/>
      <c r="AB675" s="11"/>
      <c r="AC675" s="11"/>
    </row>
    <row r="676" spans="1:29" ht="13" x14ac:dyDescent="0.3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  <c r="AA676" s="11"/>
      <c r="AB676" s="11"/>
      <c r="AC676" s="11"/>
    </row>
    <row r="677" spans="1:29" ht="13" x14ac:dyDescent="0.3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  <c r="AA677" s="11"/>
      <c r="AB677" s="11"/>
      <c r="AC677" s="11"/>
    </row>
    <row r="678" spans="1:29" ht="13" x14ac:dyDescent="0.3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  <c r="AA678" s="11"/>
      <c r="AB678" s="11"/>
      <c r="AC678" s="11"/>
    </row>
    <row r="679" spans="1:29" ht="13" x14ac:dyDescent="0.3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  <c r="AA679" s="11"/>
      <c r="AB679" s="11"/>
      <c r="AC679" s="11"/>
    </row>
    <row r="680" spans="1:29" ht="13" x14ac:dyDescent="0.3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  <c r="AA680" s="11"/>
      <c r="AB680" s="11"/>
      <c r="AC680" s="11"/>
    </row>
    <row r="681" spans="1:29" ht="13" x14ac:dyDescent="0.3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  <c r="AA681" s="11"/>
      <c r="AB681" s="11"/>
      <c r="AC681" s="11"/>
    </row>
    <row r="682" spans="1:29" ht="13" x14ac:dyDescent="0.3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  <c r="AA682" s="11"/>
      <c r="AB682" s="11"/>
      <c r="AC682" s="11"/>
    </row>
    <row r="683" spans="1:29" ht="13" x14ac:dyDescent="0.3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  <c r="AA683" s="11"/>
      <c r="AB683" s="11"/>
      <c r="AC683" s="11"/>
    </row>
    <row r="684" spans="1:29" ht="13" x14ac:dyDescent="0.3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  <c r="AA684" s="11"/>
      <c r="AB684" s="11"/>
      <c r="AC684" s="11"/>
    </row>
    <row r="685" spans="1:29" ht="13" x14ac:dyDescent="0.3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  <c r="AA685" s="11"/>
      <c r="AB685" s="11"/>
      <c r="AC685" s="11"/>
    </row>
    <row r="686" spans="1:29" ht="13" x14ac:dyDescent="0.3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  <c r="AA686" s="11"/>
      <c r="AB686" s="11"/>
      <c r="AC686" s="11"/>
    </row>
    <row r="687" spans="1:29" ht="13" x14ac:dyDescent="0.3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  <c r="AA687" s="11"/>
      <c r="AB687" s="11"/>
      <c r="AC687" s="11"/>
    </row>
    <row r="688" spans="1:29" ht="13" x14ac:dyDescent="0.3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  <c r="AA688" s="11"/>
      <c r="AB688" s="11"/>
      <c r="AC688" s="11"/>
    </row>
    <row r="689" spans="1:29" ht="13" x14ac:dyDescent="0.3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  <c r="AA689" s="11"/>
      <c r="AB689" s="11"/>
      <c r="AC689" s="11"/>
    </row>
    <row r="690" spans="1:29" ht="13" x14ac:dyDescent="0.3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  <c r="AA690" s="11"/>
      <c r="AB690" s="11"/>
      <c r="AC690" s="11"/>
    </row>
    <row r="691" spans="1:29" ht="13" x14ac:dyDescent="0.3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  <c r="AA691" s="11"/>
      <c r="AB691" s="11"/>
      <c r="AC691" s="11"/>
    </row>
    <row r="692" spans="1:29" ht="13" x14ac:dyDescent="0.3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  <c r="AA692" s="11"/>
      <c r="AB692" s="11"/>
      <c r="AC692" s="11"/>
    </row>
    <row r="693" spans="1:29" ht="13" x14ac:dyDescent="0.3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  <c r="AA693" s="11"/>
      <c r="AB693" s="11"/>
      <c r="AC693" s="11"/>
    </row>
    <row r="694" spans="1:29" ht="13" x14ac:dyDescent="0.3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  <c r="AA694" s="11"/>
      <c r="AB694" s="11"/>
      <c r="AC694" s="11"/>
    </row>
    <row r="695" spans="1:29" ht="13" x14ac:dyDescent="0.3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  <c r="AA695" s="11"/>
      <c r="AB695" s="11"/>
      <c r="AC695" s="11"/>
    </row>
    <row r="696" spans="1:29" ht="13" x14ac:dyDescent="0.3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  <c r="AA696" s="11"/>
      <c r="AB696" s="11"/>
      <c r="AC696" s="11"/>
    </row>
    <row r="697" spans="1:29" ht="13" x14ac:dyDescent="0.3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  <c r="AA697" s="11"/>
      <c r="AB697" s="11"/>
      <c r="AC697" s="11"/>
    </row>
    <row r="698" spans="1:29" ht="13" x14ac:dyDescent="0.3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  <c r="AA698" s="11"/>
      <c r="AB698" s="11"/>
      <c r="AC698" s="11"/>
    </row>
    <row r="699" spans="1:29" ht="13" x14ac:dyDescent="0.3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  <c r="AA699" s="11"/>
      <c r="AB699" s="11"/>
      <c r="AC699" s="11"/>
    </row>
    <row r="700" spans="1:29" ht="13" x14ac:dyDescent="0.3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  <c r="AA700" s="11"/>
      <c r="AB700" s="11"/>
      <c r="AC700" s="11"/>
    </row>
    <row r="701" spans="1:29" ht="13" x14ac:dyDescent="0.3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  <c r="AA701" s="11"/>
      <c r="AB701" s="11"/>
      <c r="AC701" s="11"/>
    </row>
    <row r="702" spans="1:29" ht="13" x14ac:dyDescent="0.3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  <c r="AA702" s="11"/>
      <c r="AB702" s="11"/>
      <c r="AC702" s="11"/>
    </row>
    <row r="703" spans="1:29" ht="13" x14ac:dyDescent="0.3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  <c r="AA703" s="11"/>
      <c r="AB703" s="11"/>
      <c r="AC703" s="11"/>
    </row>
    <row r="704" spans="1:29" ht="13" x14ac:dyDescent="0.3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  <c r="AA704" s="11"/>
      <c r="AB704" s="11"/>
      <c r="AC704" s="11"/>
    </row>
    <row r="705" spans="1:29" ht="13" x14ac:dyDescent="0.3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  <c r="AA705" s="11"/>
      <c r="AB705" s="11"/>
      <c r="AC705" s="11"/>
    </row>
    <row r="706" spans="1:29" ht="13" x14ac:dyDescent="0.3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  <c r="AA706" s="11"/>
      <c r="AB706" s="11"/>
      <c r="AC706" s="11"/>
    </row>
    <row r="707" spans="1:29" ht="13" x14ac:dyDescent="0.3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  <c r="AA707" s="11"/>
      <c r="AB707" s="11"/>
      <c r="AC707" s="11"/>
    </row>
    <row r="708" spans="1:29" ht="13" x14ac:dyDescent="0.3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  <c r="AA708" s="11"/>
      <c r="AB708" s="11"/>
      <c r="AC708" s="11"/>
    </row>
    <row r="709" spans="1:29" ht="13" x14ac:dyDescent="0.3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  <c r="AA709" s="11"/>
      <c r="AB709" s="11"/>
      <c r="AC709" s="11"/>
    </row>
    <row r="710" spans="1:29" ht="13" x14ac:dyDescent="0.3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  <c r="AA710" s="11"/>
      <c r="AB710" s="11"/>
      <c r="AC710" s="11"/>
    </row>
    <row r="711" spans="1:29" ht="13" x14ac:dyDescent="0.3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  <c r="AA711" s="11"/>
      <c r="AB711" s="11"/>
      <c r="AC711" s="11"/>
    </row>
    <row r="712" spans="1:29" ht="13" x14ac:dyDescent="0.3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  <c r="AA712" s="11"/>
      <c r="AB712" s="11"/>
      <c r="AC712" s="11"/>
    </row>
    <row r="713" spans="1:29" ht="13" x14ac:dyDescent="0.3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  <c r="AA713" s="11"/>
      <c r="AB713" s="11"/>
      <c r="AC713" s="11"/>
    </row>
    <row r="714" spans="1:29" ht="13" x14ac:dyDescent="0.3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  <c r="AA714" s="11"/>
      <c r="AB714" s="11"/>
      <c r="AC714" s="11"/>
    </row>
    <row r="715" spans="1:29" ht="13" x14ac:dyDescent="0.3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  <c r="AA715" s="11"/>
      <c r="AB715" s="11"/>
      <c r="AC715" s="11"/>
    </row>
    <row r="716" spans="1:29" ht="13" x14ac:dyDescent="0.3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  <c r="AA716" s="11"/>
      <c r="AB716" s="11"/>
      <c r="AC716" s="11"/>
    </row>
    <row r="717" spans="1:29" ht="13" x14ac:dyDescent="0.3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  <c r="AA717" s="11"/>
      <c r="AB717" s="11"/>
      <c r="AC717" s="11"/>
    </row>
    <row r="718" spans="1:29" ht="13" x14ac:dyDescent="0.3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  <c r="AA718" s="11"/>
      <c r="AB718" s="11"/>
      <c r="AC718" s="11"/>
    </row>
    <row r="719" spans="1:29" ht="13" x14ac:dyDescent="0.3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  <c r="AA719" s="11"/>
      <c r="AB719" s="11"/>
      <c r="AC719" s="11"/>
    </row>
    <row r="720" spans="1:29" ht="13" x14ac:dyDescent="0.3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  <c r="AA720" s="11"/>
      <c r="AB720" s="11"/>
      <c r="AC720" s="11"/>
    </row>
    <row r="721" spans="1:29" ht="13" x14ac:dyDescent="0.3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  <c r="AA721" s="11"/>
      <c r="AB721" s="11"/>
      <c r="AC721" s="11"/>
    </row>
    <row r="722" spans="1:29" ht="13" x14ac:dyDescent="0.3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  <c r="AA722" s="11"/>
      <c r="AB722" s="11"/>
      <c r="AC722" s="11"/>
    </row>
    <row r="723" spans="1:29" ht="13" x14ac:dyDescent="0.3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  <c r="AA723" s="11"/>
      <c r="AB723" s="11"/>
      <c r="AC723" s="11"/>
    </row>
    <row r="724" spans="1:29" ht="13" x14ac:dyDescent="0.3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  <c r="AA724" s="11"/>
      <c r="AB724" s="11"/>
      <c r="AC724" s="11"/>
    </row>
    <row r="725" spans="1:29" ht="13" x14ac:dyDescent="0.3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  <c r="AA725" s="11"/>
      <c r="AB725" s="11"/>
      <c r="AC725" s="11"/>
    </row>
    <row r="726" spans="1:29" ht="13" x14ac:dyDescent="0.3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  <c r="AA726" s="11"/>
      <c r="AB726" s="11"/>
      <c r="AC726" s="11"/>
    </row>
    <row r="727" spans="1:29" ht="13" x14ac:dyDescent="0.3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  <c r="AA727" s="11"/>
      <c r="AB727" s="11"/>
      <c r="AC727" s="11"/>
    </row>
    <row r="728" spans="1:29" ht="13" x14ac:dyDescent="0.3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  <c r="AA728" s="11"/>
      <c r="AB728" s="11"/>
      <c r="AC728" s="11"/>
    </row>
    <row r="729" spans="1:29" ht="13" x14ac:dyDescent="0.3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  <c r="AA729" s="11"/>
      <c r="AB729" s="11"/>
      <c r="AC729" s="11"/>
    </row>
    <row r="730" spans="1:29" ht="13" x14ac:dyDescent="0.3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  <c r="AA730" s="11"/>
      <c r="AB730" s="11"/>
      <c r="AC730" s="11"/>
    </row>
    <row r="731" spans="1:29" ht="13" x14ac:dyDescent="0.3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  <c r="AA731" s="11"/>
      <c r="AB731" s="11"/>
      <c r="AC731" s="11"/>
    </row>
    <row r="732" spans="1:29" ht="13" x14ac:dyDescent="0.3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  <c r="AA732" s="11"/>
      <c r="AB732" s="11"/>
      <c r="AC732" s="11"/>
    </row>
    <row r="733" spans="1:29" ht="13" x14ac:dyDescent="0.3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  <c r="AA733" s="11"/>
      <c r="AB733" s="11"/>
      <c r="AC733" s="11"/>
    </row>
    <row r="734" spans="1:29" ht="13" x14ac:dyDescent="0.3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  <c r="AA734" s="11"/>
      <c r="AB734" s="11"/>
      <c r="AC734" s="11"/>
    </row>
    <row r="735" spans="1:29" ht="13" x14ac:dyDescent="0.3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  <c r="AA735" s="11"/>
      <c r="AB735" s="11"/>
      <c r="AC735" s="11"/>
    </row>
    <row r="736" spans="1:29" ht="13" x14ac:dyDescent="0.3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  <c r="AA736" s="11"/>
      <c r="AB736" s="11"/>
      <c r="AC736" s="11"/>
    </row>
    <row r="737" spans="1:29" ht="13" x14ac:dyDescent="0.3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  <c r="AA737" s="11"/>
      <c r="AB737" s="11"/>
      <c r="AC737" s="11"/>
    </row>
    <row r="738" spans="1:29" ht="13" x14ac:dyDescent="0.3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  <c r="AA738" s="11"/>
      <c r="AB738" s="11"/>
      <c r="AC738" s="11"/>
    </row>
    <row r="739" spans="1:29" ht="13" x14ac:dyDescent="0.3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  <c r="AA739" s="11"/>
      <c r="AB739" s="11"/>
      <c r="AC739" s="11"/>
    </row>
    <row r="740" spans="1:29" ht="13" x14ac:dyDescent="0.3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  <c r="AA740" s="11"/>
      <c r="AB740" s="11"/>
      <c r="AC740" s="11"/>
    </row>
    <row r="741" spans="1:29" ht="13" x14ac:dyDescent="0.3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  <c r="AA741" s="11"/>
      <c r="AB741" s="11"/>
      <c r="AC741" s="11"/>
    </row>
    <row r="742" spans="1:29" ht="13" x14ac:dyDescent="0.3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  <c r="AA742" s="11"/>
      <c r="AB742" s="11"/>
      <c r="AC742" s="11"/>
    </row>
    <row r="743" spans="1:29" ht="13" x14ac:dyDescent="0.3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  <c r="AA743" s="11"/>
      <c r="AB743" s="11"/>
      <c r="AC743" s="11"/>
    </row>
    <row r="744" spans="1:29" ht="13" x14ac:dyDescent="0.3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  <c r="AA744" s="11"/>
      <c r="AB744" s="11"/>
      <c r="AC744" s="11"/>
    </row>
    <row r="745" spans="1:29" ht="13" x14ac:dyDescent="0.3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  <c r="AA745" s="11"/>
      <c r="AB745" s="11"/>
      <c r="AC745" s="11"/>
    </row>
    <row r="746" spans="1:29" ht="13" x14ac:dyDescent="0.3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  <c r="AA746" s="11"/>
      <c r="AB746" s="11"/>
      <c r="AC746" s="11"/>
    </row>
    <row r="747" spans="1:29" ht="13" x14ac:dyDescent="0.3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  <c r="AA747" s="11"/>
      <c r="AB747" s="11"/>
      <c r="AC747" s="11"/>
    </row>
    <row r="748" spans="1:29" ht="13" x14ac:dyDescent="0.3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  <c r="AA748" s="11"/>
      <c r="AB748" s="11"/>
      <c r="AC748" s="11"/>
    </row>
    <row r="749" spans="1:29" ht="13" x14ac:dyDescent="0.3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  <c r="AA749" s="11"/>
      <c r="AB749" s="11"/>
      <c r="AC749" s="11"/>
    </row>
    <row r="750" spans="1:29" ht="13" x14ac:dyDescent="0.3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  <c r="AA750" s="11"/>
      <c r="AB750" s="11"/>
      <c r="AC750" s="11"/>
    </row>
    <row r="751" spans="1:29" ht="13" x14ac:dyDescent="0.3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  <c r="AA751" s="11"/>
      <c r="AB751" s="11"/>
      <c r="AC751" s="11"/>
    </row>
    <row r="752" spans="1:29" ht="13" x14ac:dyDescent="0.3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  <c r="AA752" s="11"/>
      <c r="AB752" s="11"/>
      <c r="AC752" s="11"/>
    </row>
    <row r="753" spans="1:29" ht="13" x14ac:dyDescent="0.3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  <c r="AA753" s="11"/>
      <c r="AB753" s="11"/>
      <c r="AC753" s="11"/>
    </row>
    <row r="754" spans="1:29" ht="13" x14ac:dyDescent="0.3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  <c r="AA754" s="11"/>
      <c r="AB754" s="11"/>
      <c r="AC754" s="11"/>
    </row>
    <row r="755" spans="1:29" ht="13" x14ac:dyDescent="0.3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  <c r="AA755" s="11"/>
      <c r="AB755" s="11"/>
      <c r="AC755" s="11"/>
    </row>
    <row r="756" spans="1:29" ht="13" x14ac:dyDescent="0.3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  <c r="AA756" s="11"/>
      <c r="AB756" s="11"/>
      <c r="AC756" s="11"/>
    </row>
    <row r="757" spans="1:29" ht="13" x14ac:dyDescent="0.3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  <c r="AA757" s="11"/>
      <c r="AB757" s="11"/>
      <c r="AC757" s="11"/>
    </row>
    <row r="758" spans="1:29" ht="13" x14ac:dyDescent="0.3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  <c r="AA758" s="11"/>
      <c r="AB758" s="11"/>
      <c r="AC758" s="11"/>
    </row>
    <row r="759" spans="1:29" ht="13" x14ac:dyDescent="0.3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  <c r="AA759" s="11"/>
      <c r="AB759" s="11"/>
      <c r="AC759" s="11"/>
    </row>
    <row r="760" spans="1:29" ht="13" x14ac:dyDescent="0.3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  <c r="AA760" s="11"/>
      <c r="AB760" s="11"/>
      <c r="AC760" s="11"/>
    </row>
    <row r="761" spans="1:29" ht="13" x14ac:dyDescent="0.3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  <c r="AA761" s="11"/>
      <c r="AB761" s="11"/>
      <c r="AC761" s="11"/>
    </row>
    <row r="762" spans="1:29" ht="13" x14ac:dyDescent="0.3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  <c r="AA762" s="11"/>
      <c r="AB762" s="11"/>
      <c r="AC762" s="11"/>
    </row>
    <row r="763" spans="1:29" ht="13" x14ac:dyDescent="0.3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  <c r="AA763" s="11"/>
      <c r="AB763" s="11"/>
      <c r="AC763" s="11"/>
    </row>
    <row r="764" spans="1:29" ht="13" x14ac:dyDescent="0.3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  <c r="AA764" s="11"/>
      <c r="AB764" s="11"/>
      <c r="AC764" s="11"/>
    </row>
    <row r="765" spans="1:29" ht="13" x14ac:dyDescent="0.3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  <c r="AA765" s="11"/>
      <c r="AB765" s="11"/>
      <c r="AC765" s="11"/>
    </row>
    <row r="766" spans="1:29" ht="13" x14ac:dyDescent="0.3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  <c r="AA766" s="11"/>
      <c r="AB766" s="11"/>
      <c r="AC766" s="11"/>
    </row>
    <row r="767" spans="1:29" ht="13" x14ac:dyDescent="0.3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  <c r="AA767" s="11"/>
      <c r="AB767" s="11"/>
      <c r="AC767" s="11"/>
    </row>
    <row r="768" spans="1:29" ht="13" x14ac:dyDescent="0.3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  <c r="AA768" s="11"/>
      <c r="AB768" s="11"/>
      <c r="AC768" s="11"/>
    </row>
    <row r="769" spans="1:29" ht="13" x14ac:dyDescent="0.3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  <c r="AA769" s="11"/>
      <c r="AB769" s="11"/>
      <c r="AC769" s="11"/>
    </row>
    <row r="770" spans="1:29" ht="13" x14ac:dyDescent="0.3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  <c r="AA770" s="11"/>
      <c r="AB770" s="11"/>
      <c r="AC770" s="11"/>
    </row>
    <row r="771" spans="1:29" ht="13" x14ac:dyDescent="0.3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  <c r="AA771" s="11"/>
      <c r="AB771" s="11"/>
      <c r="AC771" s="11"/>
    </row>
    <row r="772" spans="1:29" ht="13" x14ac:dyDescent="0.3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  <c r="AA772" s="11"/>
      <c r="AB772" s="11"/>
      <c r="AC772" s="11"/>
    </row>
    <row r="773" spans="1:29" ht="13" x14ac:dyDescent="0.3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  <c r="AA773" s="11"/>
      <c r="AB773" s="11"/>
      <c r="AC773" s="11"/>
    </row>
    <row r="774" spans="1:29" ht="13" x14ac:dyDescent="0.3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  <c r="AA774" s="11"/>
      <c r="AB774" s="11"/>
      <c r="AC774" s="11"/>
    </row>
    <row r="775" spans="1:29" ht="13" x14ac:dyDescent="0.3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  <c r="AA775" s="11"/>
      <c r="AB775" s="11"/>
      <c r="AC775" s="11"/>
    </row>
    <row r="776" spans="1:29" ht="13" x14ac:dyDescent="0.3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  <c r="AA776" s="11"/>
      <c r="AB776" s="11"/>
      <c r="AC776" s="11"/>
    </row>
    <row r="777" spans="1:29" ht="13" x14ac:dyDescent="0.3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  <c r="AA777" s="11"/>
      <c r="AB777" s="11"/>
      <c r="AC777" s="11"/>
    </row>
    <row r="778" spans="1:29" ht="13" x14ac:dyDescent="0.3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  <c r="AA778" s="11"/>
      <c r="AB778" s="11"/>
      <c r="AC778" s="11"/>
    </row>
    <row r="779" spans="1:29" ht="13" x14ac:dyDescent="0.3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  <c r="AA779" s="11"/>
      <c r="AB779" s="11"/>
      <c r="AC779" s="11"/>
    </row>
    <row r="780" spans="1:29" ht="13" x14ac:dyDescent="0.3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  <c r="AA780" s="11"/>
      <c r="AB780" s="11"/>
      <c r="AC780" s="11"/>
    </row>
    <row r="781" spans="1:29" ht="13" x14ac:dyDescent="0.3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  <c r="AA781" s="11"/>
      <c r="AB781" s="11"/>
      <c r="AC781" s="11"/>
    </row>
    <row r="782" spans="1:29" ht="13" x14ac:dyDescent="0.3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  <c r="AA782" s="11"/>
      <c r="AB782" s="11"/>
      <c r="AC782" s="11"/>
    </row>
    <row r="783" spans="1:29" ht="13" x14ac:dyDescent="0.3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  <c r="AA783" s="11"/>
      <c r="AB783" s="11"/>
      <c r="AC783" s="11"/>
    </row>
    <row r="784" spans="1:29" ht="13" x14ac:dyDescent="0.3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  <c r="AA784" s="11"/>
      <c r="AB784" s="11"/>
      <c r="AC784" s="11"/>
    </row>
    <row r="785" spans="1:29" ht="13" x14ac:dyDescent="0.3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  <c r="AA785" s="11"/>
      <c r="AB785" s="11"/>
      <c r="AC785" s="11"/>
    </row>
    <row r="786" spans="1:29" ht="13" x14ac:dyDescent="0.3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  <c r="AA786" s="11"/>
      <c r="AB786" s="11"/>
      <c r="AC786" s="11"/>
    </row>
    <row r="787" spans="1:29" ht="13" x14ac:dyDescent="0.3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  <c r="AA787" s="11"/>
      <c r="AB787" s="11"/>
      <c r="AC787" s="11"/>
    </row>
    <row r="788" spans="1:29" ht="13" x14ac:dyDescent="0.3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  <c r="AA788" s="11"/>
      <c r="AB788" s="11"/>
      <c r="AC788" s="11"/>
    </row>
    <row r="789" spans="1:29" ht="13" x14ac:dyDescent="0.3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  <c r="AA789" s="11"/>
      <c r="AB789" s="11"/>
      <c r="AC789" s="11"/>
    </row>
    <row r="790" spans="1:29" ht="13" x14ac:dyDescent="0.3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  <c r="AA790" s="11"/>
      <c r="AB790" s="11"/>
      <c r="AC790" s="11"/>
    </row>
    <row r="791" spans="1:29" ht="13" x14ac:dyDescent="0.3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  <c r="AA791" s="11"/>
      <c r="AB791" s="11"/>
      <c r="AC791" s="11"/>
    </row>
    <row r="792" spans="1:29" ht="13" x14ac:dyDescent="0.3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  <c r="AA792" s="11"/>
      <c r="AB792" s="11"/>
      <c r="AC792" s="11"/>
    </row>
    <row r="793" spans="1:29" ht="13" x14ac:dyDescent="0.3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  <c r="AA793" s="11"/>
      <c r="AB793" s="11"/>
      <c r="AC793" s="11"/>
    </row>
    <row r="794" spans="1:29" ht="13" x14ac:dyDescent="0.3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  <c r="AA794" s="11"/>
      <c r="AB794" s="11"/>
      <c r="AC794" s="11"/>
    </row>
    <row r="795" spans="1:29" ht="13" x14ac:dyDescent="0.3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  <c r="AA795" s="11"/>
      <c r="AB795" s="11"/>
      <c r="AC795" s="11"/>
    </row>
    <row r="796" spans="1:29" ht="13" x14ac:dyDescent="0.3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  <c r="AA796" s="11"/>
      <c r="AB796" s="11"/>
      <c r="AC796" s="11"/>
    </row>
    <row r="797" spans="1:29" ht="13" x14ac:dyDescent="0.3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  <c r="AA797" s="11"/>
      <c r="AB797" s="11"/>
      <c r="AC797" s="11"/>
    </row>
    <row r="798" spans="1:29" ht="13" x14ac:dyDescent="0.3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  <c r="AA798" s="11"/>
      <c r="AB798" s="11"/>
      <c r="AC798" s="11"/>
    </row>
    <row r="799" spans="1:29" ht="13" x14ac:dyDescent="0.3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  <c r="AA799" s="11"/>
      <c r="AB799" s="11"/>
      <c r="AC799" s="11"/>
    </row>
    <row r="800" spans="1:29" ht="13" x14ac:dyDescent="0.3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  <c r="AA800" s="11"/>
      <c r="AB800" s="11"/>
      <c r="AC800" s="11"/>
    </row>
    <row r="801" spans="1:29" ht="13" x14ac:dyDescent="0.3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  <c r="AA801" s="11"/>
      <c r="AB801" s="11"/>
      <c r="AC801" s="11"/>
    </row>
    <row r="802" spans="1:29" ht="13" x14ac:dyDescent="0.3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  <c r="AA802" s="11"/>
      <c r="AB802" s="11"/>
      <c r="AC802" s="11"/>
    </row>
    <row r="803" spans="1:29" ht="13" x14ac:dyDescent="0.3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  <c r="AA803" s="11"/>
      <c r="AB803" s="11"/>
      <c r="AC803" s="11"/>
    </row>
    <row r="804" spans="1:29" ht="13" x14ac:dyDescent="0.3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  <c r="AA804" s="11"/>
      <c r="AB804" s="11"/>
      <c r="AC804" s="11"/>
    </row>
    <row r="805" spans="1:29" ht="13" x14ac:dyDescent="0.3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  <c r="AA805" s="11"/>
      <c r="AB805" s="11"/>
      <c r="AC805" s="11"/>
    </row>
    <row r="806" spans="1:29" ht="13" x14ac:dyDescent="0.3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  <c r="AA806" s="11"/>
      <c r="AB806" s="11"/>
      <c r="AC806" s="11"/>
    </row>
    <row r="807" spans="1:29" ht="13" x14ac:dyDescent="0.3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  <c r="AA807" s="11"/>
      <c r="AB807" s="11"/>
      <c r="AC807" s="11"/>
    </row>
    <row r="808" spans="1:29" ht="13" x14ac:dyDescent="0.3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  <c r="AA808" s="11"/>
      <c r="AB808" s="11"/>
      <c r="AC808" s="11"/>
    </row>
    <row r="809" spans="1:29" ht="13" x14ac:dyDescent="0.3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  <c r="AA809" s="11"/>
      <c r="AB809" s="11"/>
      <c r="AC809" s="11"/>
    </row>
    <row r="810" spans="1:29" ht="13" x14ac:dyDescent="0.3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  <c r="AA810" s="11"/>
      <c r="AB810" s="11"/>
      <c r="AC810" s="11"/>
    </row>
    <row r="811" spans="1:29" ht="13" x14ac:dyDescent="0.3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  <c r="AA811" s="11"/>
      <c r="AB811" s="11"/>
      <c r="AC811" s="11"/>
    </row>
    <row r="812" spans="1:29" ht="13" x14ac:dyDescent="0.3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  <c r="AA812" s="11"/>
      <c r="AB812" s="11"/>
      <c r="AC812" s="11"/>
    </row>
    <row r="813" spans="1:29" ht="13" x14ac:dyDescent="0.3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  <c r="AA813" s="11"/>
      <c r="AB813" s="11"/>
      <c r="AC813" s="11"/>
    </row>
    <row r="814" spans="1:29" ht="13" x14ac:dyDescent="0.3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  <c r="AA814" s="11"/>
      <c r="AB814" s="11"/>
      <c r="AC814" s="11"/>
    </row>
    <row r="815" spans="1:29" ht="13" x14ac:dyDescent="0.3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  <c r="AA815" s="11"/>
      <c r="AB815" s="11"/>
      <c r="AC815" s="11"/>
    </row>
    <row r="816" spans="1:29" ht="13" x14ac:dyDescent="0.3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  <c r="AA816" s="11"/>
      <c r="AB816" s="11"/>
      <c r="AC816" s="11"/>
    </row>
    <row r="817" spans="1:29" ht="13" x14ac:dyDescent="0.3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  <c r="AA817" s="11"/>
      <c r="AB817" s="11"/>
      <c r="AC817" s="11"/>
    </row>
    <row r="818" spans="1:29" ht="13" x14ac:dyDescent="0.3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  <c r="AA818" s="11"/>
      <c r="AB818" s="11"/>
      <c r="AC818" s="11"/>
    </row>
    <row r="819" spans="1:29" ht="13" x14ac:dyDescent="0.3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  <c r="AA819" s="11"/>
      <c r="AB819" s="11"/>
      <c r="AC819" s="11"/>
    </row>
    <row r="820" spans="1:29" ht="13" x14ac:dyDescent="0.3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  <c r="AA820" s="11"/>
      <c r="AB820" s="11"/>
      <c r="AC820" s="11"/>
    </row>
    <row r="821" spans="1:29" ht="13" x14ac:dyDescent="0.3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  <c r="AA821" s="11"/>
      <c r="AB821" s="11"/>
      <c r="AC821" s="11"/>
    </row>
    <row r="822" spans="1:29" ht="13" x14ac:dyDescent="0.3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  <c r="AA822" s="11"/>
      <c r="AB822" s="11"/>
      <c r="AC822" s="11"/>
    </row>
    <row r="823" spans="1:29" ht="13" x14ac:dyDescent="0.3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  <c r="AA823" s="11"/>
      <c r="AB823" s="11"/>
      <c r="AC823" s="11"/>
    </row>
    <row r="824" spans="1:29" ht="13" x14ac:dyDescent="0.3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  <c r="AA824" s="11"/>
      <c r="AB824" s="11"/>
      <c r="AC824" s="11"/>
    </row>
    <row r="825" spans="1:29" ht="13" x14ac:dyDescent="0.3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  <c r="AA825" s="11"/>
      <c r="AB825" s="11"/>
      <c r="AC825" s="11"/>
    </row>
    <row r="826" spans="1:29" ht="13" x14ac:dyDescent="0.3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  <c r="AA826" s="11"/>
      <c r="AB826" s="11"/>
      <c r="AC826" s="11"/>
    </row>
    <row r="827" spans="1:29" ht="13" x14ac:dyDescent="0.3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  <c r="AA827" s="11"/>
      <c r="AB827" s="11"/>
      <c r="AC827" s="11"/>
    </row>
    <row r="828" spans="1:29" ht="13" x14ac:dyDescent="0.3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  <c r="AA828" s="11"/>
      <c r="AB828" s="11"/>
      <c r="AC828" s="11"/>
    </row>
    <row r="829" spans="1:29" ht="13" x14ac:dyDescent="0.3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  <c r="AA829" s="11"/>
      <c r="AB829" s="11"/>
      <c r="AC829" s="11"/>
    </row>
    <row r="830" spans="1:29" ht="13" x14ac:dyDescent="0.3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  <c r="AA830" s="11"/>
      <c r="AB830" s="11"/>
      <c r="AC830" s="11"/>
    </row>
    <row r="831" spans="1:29" ht="13" x14ac:dyDescent="0.3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  <c r="AA831" s="11"/>
      <c r="AB831" s="11"/>
      <c r="AC831" s="11"/>
    </row>
    <row r="832" spans="1:29" ht="13" x14ac:dyDescent="0.3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  <c r="AA832" s="11"/>
      <c r="AB832" s="11"/>
      <c r="AC832" s="11"/>
    </row>
    <row r="833" spans="1:29" ht="13" x14ac:dyDescent="0.3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  <c r="AA833" s="11"/>
      <c r="AB833" s="11"/>
      <c r="AC833" s="11"/>
    </row>
    <row r="834" spans="1:29" ht="13" x14ac:dyDescent="0.3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  <c r="AA834" s="11"/>
      <c r="AB834" s="11"/>
      <c r="AC834" s="11"/>
    </row>
    <row r="835" spans="1:29" ht="13" x14ac:dyDescent="0.3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  <c r="AA835" s="11"/>
      <c r="AB835" s="11"/>
      <c r="AC835" s="11"/>
    </row>
    <row r="836" spans="1:29" ht="13" x14ac:dyDescent="0.3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  <c r="AA836" s="11"/>
      <c r="AB836" s="11"/>
      <c r="AC836" s="11"/>
    </row>
    <row r="837" spans="1:29" ht="13" x14ac:dyDescent="0.3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  <c r="AA837" s="11"/>
      <c r="AB837" s="11"/>
      <c r="AC837" s="11"/>
    </row>
    <row r="838" spans="1:29" ht="13" x14ac:dyDescent="0.3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  <c r="AA838" s="11"/>
      <c r="AB838" s="11"/>
      <c r="AC838" s="11"/>
    </row>
    <row r="839" spans="1:29" ht="13" x14ac:dyDescent="0.3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  <c r="AA839" s="11"/>
      <c r="AB839" s="11"/>
      <c r="AC839" s="11"/>
    </row>
    <row r="840" spans="1:29" ht="13" x14ac:dyDescent="0.3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  <c r="AA840" s="11"/>
      <c r="AB840" s="11"/>
      <c r="AC840" s="11"/>
    </row>
    <row r="841" spans="1:29" ht="13" x14ac:dyDescent="0.3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  <c r="AA841" s="11"/>
      <c r="AB841" s="11"/>
      <c r="AC841" s="11"/>
    </row>
    <row r="842" spans="1:29" ht="13" x14ac:dyDescent="0.3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  <c r="AA842" s="11"/>
      <c r="AB842" s="11"/>
      <c r="AC842" s="11"/>
    </row>
    <row r="843" spans="1:29" ht="13" x14ac:dyDescent="0.3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  <c r="AA843" s="11"/>
      <c r="AB843" s="11"/>
      <c r="AC843" s="11"/>
    </row>
    <row r="844" spans="1:29" ht="13" x14ac:dyDescent="0.3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  <c r="AA844" s="11"/>
      <c r="AB844" s="11"/>
      <c r="AC844" s="11"/>
    </row>
    <row r="845" spans="1:29" ht="13" x14ac:dyDescent="0.3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  <c r="AA845" s="11"/>
      <c r="AB845" s="11"/>
      <c r="AC845" s="11"/>
    </row>
    <row r="846" spans="1:29" ht="13" x14ac:dyDescent="0.3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  <c r="AA846" s="11"/>
      <c r="AB846" s="11"/>
      <c r="AC846" s="11"/>
    </row>
    <row r="847" spans="1:29" ht="13" x14ac:dyDescent="0.3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  <c r="AA847" s="11"/>
      <c r="AB847" s="11"/>
      <c r="AC847" s="11"/>
    </row>
    <row r="848" spans="1:29" ht="13" x14ac:dyDescent="0.3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  <c r="AA848" s="11"/>
      <c r="AB848" s="11"/>
      <c r="AC848" s="11"/>
    </row>
    <row r="849" spans="1:29" ht="13" x14ac:dyDescent="0.3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  <c r="AA849" s="11"/>
      <c r="AB849" s="11"/>
      <c r="AC849" s="11"/>
    </row>
    <row r="850" spans="1:29" ht="13" x14ac:dyDescent="0.3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  <c r="AA850" s="11"/>
      <c r="AB850" s="11"/>
      <c r="AC850" s="11"/>
    </row>
    <row r="851" spans="1:29" ht="13" x14ac:dyDescent="0.3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  <c r="AA851" s="11"/>
      <c r="AB851" s="11"/>
      <c r="AC851" s="11"/>
    </row>
    <row r="852" spans="1:29" ht="13" x14ac:dyDescent="0.3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  <c r="AA852" s="11"/>
      <c r="AB852" s="11"/>
      <c r="AC852" s="11"/>
    </row>
    <row r="853" spans="1:29" ht="13" x14ac:dyDescent="0.3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  <c r="AA853" s="11"/>
      <c r="AB853" s="11"/>
      <c r="AC853" s="11"/>
    </row>
    <row r="854" spans="1:29" ht="13" x14ac:dyDescent="0.3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  <c r="AA854" s="11"/>
      <c r="AB854" s="11"/>
      <c r="AC854" s="11"/>
    </row>
    <row r="855" spans="1:29" ht="13" x14ac:dyDescent="0.3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  <c r="AA855" s="11"/>
      <c r="AB855" s="11"/>
      <c r="AC855" s="11"/>
    </row>
    <row r="856" spans="1:29" ht="13" x14ac:dyDescent="0.3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  <c r="AA856" s="11"/>
      <c r="AB856" s="11"/>
      <c r="AC856" s="11"/>
    </row>
    <row r="857" spans="1:29" ht="13" x14ac:dyDescent="0.3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  <c r="AA857" s="11"/>
      <c r="AB857" s="11"/>
      <c r="AC857" s="11"/>
    </row>
    <row r="858" spans="1:29" ht="13" x14ac:dyDescent="0.3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  <c r="AA858" s="11"/>
      <c r="AB858" s="11"/>
      <c r="AC858" s="11"/>
    </row>
    <row r="859" spans="1:29" ht="13" x14ac:dyDescent="0.3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  <c r="AA859" s="11"/>
      <c r="AB859" s="11"/>
      <c r="AC859" s="11"/>
    </row>
    <row r="860" spans="1:29" ht="13" x14ac:dyDescent="0.3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  <c r="AA860" s="11"/>
      <c r="AB860" s="11"/>
      <c r="AC860" s="11"/>
    </row>
    <row r="861" spans="1:29" ht="13" x14ac:dyDescent="0.3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  <c r="AA861" s="11"/>
      <c r="AB861" s="11"/>
      <c r="AC861" s="11"/>
    </row>
    <row r="862" spans="1:29" ht="13" x14ac:dyDescent="0.3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  <c r="AA862" s="11"/>
      <c r="AB862" s="11"/>
      <c r="AC862" s="11"/>
    </row>
    <row r="863" spans="1:29" ht="13" x14ac:dyDescent="0.3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  <c r="AA863" s="11"/>
      <c r="AB863" s="11"/>
      <c r="AC863" s="11"/>
    </row>
    <row r="864" spans="1:29" ht="13" x14ac:dyDescent="0.3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  <c r="AA864" s="11"/>
      <c r="AB864" s="11"/>
      <c r="AC864" s="11"/>
    </row>
    <row r="865" spans="1:29" ht="13" x14ac:dyDescent="0.3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  <c r="AA865" s="11"/>
      <c r="AB865" s="11"/>
      <c r="AC865" s="11"/>
    </row>
    <row r="866" spans="1:29" ht="13" x14ac:dyDescent="0.3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  <c r="AA866" s="11"/>
      <c r="AB866" s="11"/>
      <c r="AC866" s="11"/>
    </row>
    <row r="867" spans="1:29" ht="13" x14ac:dyDescent="0.3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  <c r="AA867" s="11"/>
      <c r="AB867" s="11"/>
      <c r="AC867" s="11"/>
    </row>
    <row r="868" spans="1:29" ht="13" x14ac:dyDescent="0.3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  <c r="AA868" s="11"/>
      <c r="AB868" s="11"/>
      <c r="AC868" s="11"/>
    </row>
    <row r="869" spans="1:29" ht="13" x14ac:dyDescent="0.3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  <c r="AA869" s="11"/>
      <c r="AB869" s="11"/>
      <c r="AC869" s="11"/>
    </row>
    <row r="870" spans="1:29" ht="13" x14ac:dyDescent="0.3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  <c r="AA870" s="11"/>
      <c r="AB870" s="11"/>
      <c r="AC870" s="11"/>
    </row>
    <row r="871" spans="1:29" ht="13" x14ac:dyDescent="0.3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  <c r="AA871" s="11"/>
      <c r="AB871" s="11"/>
      <c r="AC871" s="11"/>
    </row>
    <row r="872" spans="1:29" ht="13" x14ac:dyDescent="0.3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  <c r="AA872" s="11"/>
      <c r="AB872" s="11"/>
      <c r="AC872" s="11"/>
    </row>
    <row r="873" spans="1:29" ht="13" x14ac:dyDescent="0.3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  <c r="AA873" s="11"/>
      <c r="AB873" s="11"/>
      <c r="AC873" s="11"/>
    </row>
    <row r="874" spans="1:29" ht="13" x14ac:dyDescent="0.3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  <c r="AA874" s="11"/>
      <c r="AB874" s="11"/>
      <c r="AC874" s="11"/>
    </row>
    <row r="875" spans="1:29" ht="13" x14ac:dyDescent="0.3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  <c r="AA875" s="11"/>
      <c r="AB875" s="11"/>
      <c r="AC875" s="11"/>
    </row>
    <row r="876" spans="1:29" ht="13" x14ac:dyDescent="0.3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  <c r="AA876" s="11"/>
      <c r="AB876" s="11"/>
      <c r="AC876" s="11"/>
    </row>
    <row r="877" spans="1:29" ht="13" x14ac:dyDescent="0.3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  <c r="AA877" s="11"/>
      <c r="AB877" s="11"/>
      <c r="AC877" s="11"/>
    </row>
    <row r="878" spans="1:29" ht="13" x14ac:dyDescent="0.3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  <c r="AA878" s="11"/>
      <c r="AB878" s="11"/>
      <c r="AC878" s="11"/>
    </row>
    <row r="879" spans="1:29" ht="13" x14ac:dyDescent="0.3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  <c r="AA879" s="11"/>
      <c r="AB879" s="11"/>
      <c r="AC879" s="11"/>
    </row>
    <row r="880" spans="1:29" ht="13" x14ac:dyDescent="0.3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  <c r="AA880" s="11"/>
      <c r="AB880" s="11"/>
      <c r="AC880" s="11"/>
    </row>
    <row r="881" spans="1:29" ht="13" x14ac:dyDescent="0.3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  <c r="AA881" s="11"/>
      <c r="AB881" s="11"/>
      <c r="AC881" s="11"/>
    </row>
    <row r="882" spans="1:29" ht="13" x14ac:dyDescent="0.3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  <c r="AA882" s="11"/>
      <c r="AB882" s="11"/>
      <c r="AC882" s="11"/>
    </row>
    <row r="883" spans="1:29" ht="13" x14ac:dyDescent="0.3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  <c r="AA883" s="11"/>
      <c r="AB883" s="11"/>
      <c r="AC883" s="11"/>
    </row>
    <row r="884" spans="1:29" ht="13" x14ac:dyDescent="0.3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  <c r="AA884" s="11"/>
      <c r="AB884" s="11"/>
      <c r="AC884" s="11"/>
    </row>
    <row r="885" spans="1:29" ht="13" x14ac:dyDescent="0.3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  <c r="AA885" s="11"/>
      <c r="AB885" s="11"/>
      <c r="AC885" s="11"/>
    </row>
    <row r="886" spans="1:29" ht="13" x14ac:dyDescent="0.3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  <c r="AA886" s="11"/>
      <c r="AB886" s="11"/>
      <c r="AC886" s="11"/>
    </row>
    <row r="887" spans="1:29" ht="13" x14ac:dyDescent="0.3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  <c r="AA887" s="11"/>
      <c r="AB887" s="11"/>
      <c r="AC887" s="11"/>
    </row>
    <row r="888" spans="1:29" ht="13" x14ac:dyDescent="0.3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  <c r="AA888" s="11"/>
      <c r="AB888" s="11"/>
      <c r="AC888" s="11"/>
    </row>
    <row r="889" spans="1:29" ht="13" x14ac:dyDescent="0.3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  <c r="AA889" s="11"/>
      <c r="AB889" s="11"/>
      <c r="AC889" s="11"/>
    </row>
    <row r="890" spans="1:29" ht="13" x14ac:dyDescent="0.3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  <c r="AA890" s="11"/>
      <c r="AB890" s="11"/>
      <c r="AC890" s="11"/>
    </row>
    <row r="891" spans="1:29" ht="13" x14ac:dyDescent="0.3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  <c r="AA891" s="11"/>
      <c r="AB891" s="11"/>
      <c r="AC891" s="11"/>
    </row>
    <row r="892" spans="1:29" ht="13" x14ac:dyDescent="0.3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  <c r="AA892" s="11"/>
      <c r="AB892" s="11"/>
      <c r="AC892" s="11"/>
    </row>
    <row r="893" spans="1:29" ht="13" x14ac:dyDescent="0.3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  <c r="AA893" s="11"/>
      <c r="AB893" s="11"/>
      <c r="AC893" s="11"/>
    </row>
    <row r="894" spans="1:29" ht="13" x14ac:dyDescent="0.3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  <c r="AA894" s="11"/>
      <c r="AB894" s="11"/>
      <c r="AC894" s="11"/>
    </row>
    <row r="895" spans="1:29" ht="13" x14ac:dyDescent="0.3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  <c r="AA895" s="11"/>
      <c r="AB895" s="11"/>
      <c r="AC895" s="11"/>
    </row>
    <row r="896" spans="1:29" ht="13" x14ac:dyDescent="0.3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  <c r="AA896" s="11"/>
      <c r="AB896" s="11"/>
      <c r="AC896" s="11"/>
    </row>
    <row r="897" spans="1:29" ht="13" x14ac:dyDescent="0.3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  <c r="AA897" s="11"/>
      <c r="AB897" s="11"/>
      <c r="AC897" s="11"/>
    </row>
    <row r="898" spans="1:29" ht="13" x14ac:dyDescent="0.3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  <c r="AA898" s="11"/>
      <c r="AB898" s="11"/>
      <c r="AC898" s="11"/>
    </row>
    <row r="899" spans="1:29" ht="13" x14ac:dyDescent="0.3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  <c r="AA899" s="11"/>
      <c r="AB899" s="11"/>
      <c r="AC899" s="11"/>
    </row>
    <row r="900" spans="1:29" ht="13" x14ac:dyDescent="0.3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  <c r="AA900" s="11"/>
      <c r="AB900" s="11"/>
      <c r="AC900" s="11"/>
    </row>
    <row r="901" spans="1:29" ht="13" x14ac:dyDescent="0.3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  <c r="AA901" s="11"/>
      <c r="AB901" s="11"/>
      <c r="AC901" s="11"/>
    </row>
    <row r="902" spans="1:29" ht="13" x14ac:dyDescent="0.3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  <c r="AA902" s="11"/>
      <c r="AB902" s="11"/>
      <c r="AC902" s="11"/>
    </row>
    <row r="903" spans="1:29" ht="13" x14ac:dyDescent="0.3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  <c r="AA903" s="11"/>
      <c r="AB903" s="11"/>
      <c r="AC903" s="11"/>
    </row>
    <row r="904" spans="1:29" ht="13" x14ac:dyDescent="0.3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  <c r="AA904" s="11"/>
      <c r="AB904" s="11"/>
      <c r="AC904" s="11"/>
    </row>
    <row r="905" spans="1:29" ht="13" x14ac:dyDescent="0.3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  <c r="AA905" s="11"/>
      <c r="AB905" s="11"/>
      <c r="AC905" s="11"/>
    </row>
    <row r="906" spans="1:29" ht="13" x14ac:dyDescent="0.3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  <c r="AA906" s="11"/>
      <c r="AB906" s="11"/>
      <c r="AC906" s="11"/>
    </row>
    <row r="907" spans="1:29" ht="13" x14ac:dyDescent="0.3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  <c r="AA907" s="11"/>
      <c r="AB907" s="11"/>
      <c r="AC907" s="11"/>
    </row>
    <row r="908" spans="1:29" ht="13" x14ac:dyDescent="0.3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  <c r="AA908" s="11"/>
      <c r="AB908" s="11"/>
      <c r="AC908" s="11"/>
    </row>
    <row r="909" spans="1:29" ht="13" x14ac:dyDescent="0.3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  <c r="AA909" s="11"/>
      <c r="AB909" s="11"/>
      <c r="AC909" s="11"/>
    </row>
    <row r="910" spans="1:29" ht="13" x14ac:dyDescent="0.3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  <c r="AA910" s="11"/>
      <c r="AB910" s="11"/>
      <c r="AC910" s="11"/>
    </row>
    <row r="911" spans="1:29" ht="13" x14ac:dyDescent="0.3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  <c r="AA911" s="11"/>
      <c r="AB911" s="11"/>
      <c r="AC911" s="11"/>
    </row>
    <row r="912" spans="1:29" ht="13" x14ac:dyDescent="0.3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  <c r="AA912" s="11"/>
      <c r="AB912" s="11"/>
      <c r="AC912" s="11"/>
    </row>
    <row r="913" spans="1:29" ht="13" x14ac:dyDescent="0.3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  <c r="AA913" s="11"/>
      <c r="AB913" s="11"/>
      <c r="AC913" s="11"/>
    </row>
    <row r="914" spans="1:29" ht="13" x14ac:dyDescent="0.3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  <c r="AA914" s="11"/>
      <c r="AB914" s="11"/>
      <c r="AC914" s="11"/>
    </row>
    <row r="915" spans="1:29" ht="13" x14ac:dyDescent="0.3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  <c r="AA915" s="11"/>
      <c r="AB915" s="11"/>
      <c r="AC915" s="11"/>
    </row>
    <row r="916" spans="1:29" ht="13" x14ac:dyDescent="0.3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  <c r="AA916" s="11"/>
      <c r="AB916" s="11"/>
      <c r="AC916" s="11"/>
    </row>
    <row r="917" spans="1:29" ht="13" x14ac:dyDescent="0.3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  <c r="AA917" s="11"/>
      <c r="AB917" s="11"/>
      <c r="AC917" s="11"/>
    </row>
    <row r="918" spans="1:29" ht="13" x14ac:dyDescent="0.3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  <c r="AA918" s="11"/>
      <c r="AB918" s="11"/>
      <c r="AC918" s="11"/>
    </row>
    <row r="919" spans="1:29" ht="13" x14ac:dyDescent="0.3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  <c r="AA919" s="11"/>
      <c r="AB919" s="11"/>
      <c r="AC919" s="11"/>
    </row>
    <row r="920" spans="1:29" ht="13" x14ac:dyDescent="0.3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  <c r="AA920" s="11"/>
      <c r="AB920" s="11"/>
      <c r="AC920" s="11"/>
    </row>
    <row r="921" spans="1:29" ht="13" x14ac:dyDescent="0.3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  <c r="AA921" s="11"/>
      <c r="AB921" s="11"/>
      <c r="AC921" s="11"/>
    </row>
    <row r="922" spans="1:29" ht="13" x14ac:dyDescent="0.3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  <c r="AA922" s="11"/>
      <c r="AB922" s="11"/>
      <c r="AC922" s="11"/>
    </row>
    <row r="923" spans="1:29" ht="13" x14ac:dyDescent="0.3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  <c r="AA923" s="11"/>
      <c r="AB923" s="11"/>
      <c r="AC923" s="11"/>
    </row>
    <row r="924" spans="1:29" ht="13" x14ac:dyDescent="0.3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  <c r="AA924" s="11"/>
      <c r="AB924" s="11"/>
      <c r="AC924" s="11"/>
    </row>
    <row r="925" spans="1:29" ht="13" x14ac:dyDescent="0.3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  <c r="AA925" s="11"/>
      <c r="AB925" s="11"/>
      <c r="AC925" s="11"/>
    </row>
    <row r="926" spans="1:29" ht="13" x14ac:dyDescent="0.3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  <c r="AA926" s="11"/>
      <c r="AB926" s="11"/>
      <c r="AC926" s="11"/>
    </row>
    <row r="927" spans="1:29" ht="13" x14ac:dyDescent="0.3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  <c r="AA927" s="11"/>
      <c r="AB927" s="11"/>
      <c r="AC927" s="11"/>
    </row>
    <row r="928" spans="1:29" ht="13" x14ac:dyDescent="0.3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  <c r="AA928" s="11"/>
      <c r="AB928" s="11"/>
      <c r="AC928" s="11"/>
    </row>
    <row r="929" spans="1:29" ht="13" x14ac:dyDescent="0.3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  <c r="AA929" s="11"/>
      <c r="AB929" s="11"/>
      <c r="AC929" s="11"/>
    </row>
    <row r="930" spans="1:29" ht="13" x14ac:dyDescent="0.3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  <c r="AA930" s="11"/>
      <c r="AB930" s="11"/>
      <c r="AC930" s="11"/>
    </row>
    <row r="931" spans="1:29" ht="13" x14ac:dyDescent="0.3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  <c r="AA931" s="11"/>
      <c r="AB931" s="11"/>
      <c r="AC931" s="11"/>
    </row>
    <row r="932" spans="1:29" ht="13" x14ac:dyDescent="0.3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  <c r="AA932" s="11"/>
      <c r="AB932" s="11"/>
      <c r="AC932" s="11"/>
    </row>
    <row r="933" spans="1:29" ht="13" x14ac:dyDescent="0.3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  <c r="AA933" s="11"/>
      <c r="AB933" s="11"/>
      <c r="AC933" s="11"/>
    </row>
    <row r="934" spans="1:29" ht="13" x14ac:dyDescent="0.3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  <c r="AA934" s="11"/>
      <c r="AB934" s="11"/>
      <c r="AC934" s="11"/>
    </row>
    <row r="935" spans="1:29" ht="13" x14ac:dyDescent="0.3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  <c r="AA935" s="11"/>
      <c r="AB935" s="11"/>
      <c r="AC935" s="11"/>
    </row>
    <row r="936" spans="1:29" ht="13" x14ac:dyDescent="0.3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  <c r="AA936" s="11"/>
      <c r="AB936" s="11"/>
      <c r="AC936" s="11"/>
    </row>
    <row r="937" spans="1:29" ht="13" x14ac:dyDescent="0.3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  <c r="AA937" s="11"/>
      <c r="AB937" s="11"/>
      <c r="AC937" s="11"/>
    </row>
    <row r="938" spans="1:29" ht="13" x14ac:dyDescent="0.3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  <c r="AA938" s="11"/>
      <c r="AB938" s="11"/>
      <c r="AC938" s="11"/>
    </row>
    <row r="939" spans="1:29" ht="13" x14ac:dyDescent="0.3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  <c r="AA939" s="11"/>
      <c r="AB939" s="11"/>
      <c r="AC939" s="11"/>
    </row>
    <row r="940" spans="1:29" ht="13" x14ac:dyDescent="0.3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  <c r="AA940" s="11"/>
      <c r="AB940" s="11"/>
      <c r="AC940" s="11"/>
    </row>
    <row r="941" spans="1:29" ht="13" x14ac:dyDescent="0.3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  <c r="AA941" s="11"/>
      <c r="AB941" s="11"/>
      <c r="AC941" s="11"/>
    </row>
    <row r="942" spans="1:29" ht="13" x14ac:dyDescent="0.3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  <c r="AA942" s="11"/>
      <c r="AB942" s="11"/>
      <c r="AC942" s="11"/>
    </row>
    <row r="943" spans="1:29" ht="13" x14ac:dyDescent="0.3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  <c r="AA943" s="11"/>
      <c r="AB943" s="11"/>
      <c r="AC943" s="11"/>
    </row>
    <row r="944" spans="1:29" ht="13" x14ac:dyDescent="0.3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  <c r="AA944" s="11"/>
      <c r="AB944" s="11"/>
      <c r="AC944" s="11"/>
    </row>
    <row r="945" spans="1:29" ht="13" x14ac:dyDescent="0.3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  <c r="AA945" s="11"/>
      <c r="AB945" s="11"/>
      <c r="AC945" s="11"/>
    </row>
    <row r="946" spans="1:29" ht="13" x14ac:dyDescent="0.3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  <c r="AA946" s="11"/>
      <c r="AB946" s="11"/>
      <c r="AC946" s="11"/>
    </row>
    <row r="947" spans="1:29" ht="13" x14ac:dyDescent="0.3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  <c r="AA947" s="11"/>
      <c r="AB947" s="11"/>
      <c r="AC947" s="11"/>
    </row>
    <row r="948" spans="1:29" ht="13" x14ac:dyDescent="0.3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  <c r="AA948" s="11"/>
      <c r="AB948" s="11"/>
      <c r="AC948" s="11"/>
    </row>
    <row r="949" spans="1:29" ht="13" x14ac:dyDescent="0.3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  <c r="AA949" s="11"/>
      <c r="AB949" s="11"/>
      <c r="AC949" s="11"/>
    </row>
    <row r="950" spans="1:29" ht="13" x14ac:dyDescent="0.3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  <c r="AA950" s="11"/>
      <c r="AB950" s="11"/>
      <c r="AC950" s="11"/>
    </row>
    <row r="951" spans="1:29" ht="13" x14ac:dyDescent="0.3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  <c r="AA951" s="11"/>
      <c r="AB951" s="11"/>
      <c r="AC951" s="11"/>
    </row>
    <row r="952" spans="1:29" ht="13" x14ac:dyDescent="0.3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  <c r="AA952" s="11"/>
      <c r="AB952" s="11"/>
      <c r="AC952" s="11"/>
    </row>
    <row r="953" spans="1:29" ht="13" x14ac:dyDescent="0.3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  <c r="AA953" s="11"/>
      <c r="AB953" s="11"/>
      <c r="AC953" s="11"/>
    </row>
    <row r="954" spans="1:29" ht="13" x14ac:dyDescent="0.3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  <c r="AA954" s="11"/>
      <c r="AB954" s="11"/>
      <c r="AC954" s="11"/>
    </row>
    <row r="955" spans="1:29" ht="13" x14ac:dyDescent="0.3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  <c r="AA955" s="11"/>
      <c r="AB955" s="11"/>
      <c r="AC955" s="11"/>
    </row>
    <row r="956" spans="1:29" ht="13" x14ac:dyDescent="0.3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  <c r="AA956" s="11"/>
      <c r="AB956" s="11"/>
      <c r="AC956" s="11"/>
    </row>
    <row r="957" spans="1:29" ht="13" x14ac:dyDescent="0.3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  <c r="AA957" s="11"/>
      <c r="AB957" s="11"/>
      <c r="AC957" s="11"/>
    </row>
    <row r="958" spans="1:29" ht="13" x14ac:dyDescent="0.3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  <c r="AA958" s="11"/>
      <c r="AB958" s="11"/>
      <c r="AC958" s="11"/>
    </row>
    <row r="959" spans="1:29" ht="13" x14ac:dyDescent="0.3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  <c r="AA959" s="11"/>
      <c r="AB959" s="11"/>
      <c r="AC959" s="11"/>
    </row>
    <row r="960" spans="1:29" ht="13" x14ac:dyDescent="0.3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  <c r="AA960" s="11"/>
      <c r="AB960" s="11"/>
      <c r="AC960" s="11"/>
    </row>
    <row r="961" spans="1:29" ht="13" x14ac:dyDescent="0.3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  <c r="AA961" s="11"/>
      <c r="AB961" s="11"/>
      <c r="AC961" s="11"/>
    </row>
    <row r="962" spans="1:29" ht="13" x14ac:dyDescent="0.3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  <c r="AA962" s="11"/>
      <c r="AB962" s="11"/>
      <c r="AC962" s="11"/>
    </row>
    <row r="963" spans="1:29" ht="13" x14ac:dyDescent="0.3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  <c r="AA963" s="11"/>
      <c r="AB963" s="11"/>
      <c r="AC963" s="11"/>
    </row>
    <row r="964" spans="1:29" ht="13" x14ac:dyDescent="0.3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  <c r="AA964" s="11"/>
      <c r="AB964" s="11"/>
      <c r="AC964" s="11"/>
    </row>
    <row r="965" spans="1:29" ht="13" x14ac:dyDescent="0.3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  <c r="AA965" s="11"/>
      <c r="AB965" s="11"/>
      <c r="AC965" s="11"/>
    </row>
    <row r="966" spans="1:29" ht="13" x14ac:dyDescent="0.3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  <c r="AA966" s="11"/>
      <c r="AB966" s="11"/>
      <c r="AC966" s="11"/>
    </row>
    <row r="967" spans="1:29" ht="13" x14ac:dyDescent="0.3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  <c r="AA967" s="11"/>
      <c r="AB967" s="11"/>
      <c r="AC967" s="11"/>
    </row>
    <row r="968" spans="1:29" ht="13" x14ac:dyDescent="0.3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  <c r="AA968" s="11"/>
      <c r="AB968" s="11"/>
      <c r="AC968" s="11"/>
    </row>
    <row r="969" spans="1:29" ht="13" x14ac:dyDescent="0.3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  <c r="AA969" s="11"/>
      <c r="AB969" s="11"/>
      <c r="AC969" s="11"/>
    </row>
    <row r="970" spans="1:29" ht="13" x14ac:dyDescent="0.3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  <c r="AA970" s="11"/>
      <c r="AB970" s="11"/>
      <c r="AC970" s="11"/>
    </row>
    <row r="971" spans="1:29" ht="13" x14ac:dyDescent="0.3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  <c r="AA971" s="11"/>
      <c r="AB971" s="11"/>
      <c r="AC971" s="11"/>
    </row>
    <row r="972" spans="1:29" ht="13" x14ac:dyDescent="0.3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  <c r="AA972" s="11"/>
      <c r="AB972" s="11"/>
      <c r="AC972" s="11"/>
    </row>
    <row r="973" spans="1:29" ht="13" x14ac:dyDescent="0.3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  <c r="AA973" s="11"/>
      <c r="AB973" s="11"/>
      <c r="AC973" s="11"/>
    </row>
    <row r="974" spans="1:29" ht="13" x14ac:dyDescent="0.3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  <c r="AA974" s="11"/>
      <c r="AB974" s="11"/>
      <c r="AC974" s="11"/>
    </row>
    <row r="975" spans="1:29" ht="13" x14ac:dyDescent="0.3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  <c r="AA975" s="11"/>
      <c r="AB975" s="11"/>
      <c r="AC975" s="11"/>
    </row>
    <row r="976" spans="1:29" ht="13" x14ac:dyDescent="0.3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  <c r="AA976" s="11"/>
      <c r="AB976" s="11"/>
      <c r="AC976" s="11"/>
    </row>
    <row r="977" spans="1:29" ht="13" x14ac:dyDescent="0.3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  <c r="AA977" s="11"/>
      <c r="AB977" s="11"/>
      <c r="AC977" s="11"/>
    </row>
    <row r="978" spans="1:29" ht="13" x14ac:dyDescent="0.3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  <c r="AA978" s="11"/>
      <c r="AB978" s="11"/>
      <c r="AC978" s="11"/>
    </row>
    <row r="979" spans="1:29" ht="13" x14ac:dyDescent="0.3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  <c r="AA979" s="11"/>
      <c r="AB979" s="11"/>
      <c r="AC979" s="11"/>
    </row>
    <row r="980" spans="1:29" ht="13" x14ac:dyDescent="0.3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  <c r="AA980" s="11"/>
      <c r="AB980" s="11"/>
      <c r="AC980" s="11"/>
    </row>
    <row r="981" spans="1:29" ht="13" x14ac:dyDescent="0.3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  <c r="AA981" s="11"/>
      <c r="AB981" s="11"/>
      <c r="AC981" s="11"/>
    </row>
    <row r="982" spans="1:29" ht="13" x14ac:dyDescent="0.3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  <c r="AA982" s="11"/>
      <c r="AB982" s="11"/>
      <c r="AC982" s="11"/>
    </row>
    <row r="983" spans="1:29" ht="13" x14ac:dyDescent="0.3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  <c r="AA983" s="11"/>
      <c r="AB983" s="11"/>
      <c r="AC983" s="11"/>
    </row>
    <row r="984" spans="1:29" ht="13" x14ac:dyDescent="0.3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  <c r="AA984" s="11"/>
      <c r="AB984" s="11"/>
      <c r="AC984" s="11"/>
    </row>
    <row r="985" spans="1:29" ht="13" x14ac:dyDescent="0.3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  <c r="AA985" s="11"/>
      <c r="AB985" s="11"/>
      <c r="AC985" s="11"/>
    </row>
    <row r="986" spans="1:29" ht="13" x14ac:dyDescent="0.3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  <c r="AA986" s="11"/>
      <c r="AB986" s="11"/>
      <c r="AC986" s="11"/>
    </row>
    <row r="987" spans="1:29" ht="13" x14ac:dyDescent="0.3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  <c r="AA987" s="11"/>
      <c r="AB987" s="11"/>
      <c r="AC987" s="11"/>
    </row>
    <row r="988" spans="1:29" ht="13" x14ac:dyDescent="0.3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  <c r="AA988" s="11"/>
      <c r="AB988" s="11"/>
      <c r="AC988" s="11"/>
    </row>
    <row r="989" spans="1:29" ht="13" x14ac:dyDescent="0.3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  <c r="AA989" s="11"/>
      <c r="AB989" s="11"/>
      <c r="AC989" s="11"/>
    </row>
    <row r="990" spans="1:29" ht="13" x14ac:dyDescent="0.3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  <c r="AA990" s="11"/>
      <c r="AB990" s="11"/>
      <c r="AC990" s="11"/>
    </row>
    <row r="991" spans="1:29" ht="13" x14ac:dyDescent="0.3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  <c r="AA991" s="11"/>
      <c r="AB991" s="11"/>
      <c r="AC991" s="11"/>
    </row>
    <row r="992" spans="1:29" ht="13" x14ac:dyDescent="0.3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  <c r="AA992" s="11"/>
      <c r="AB992" s="11"/>
      <c r="AC992" s="11"/>
    </row>
    <row r="993" spans="1:29" ht="13" x14ac:dyDescent="0.3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  <c r="AA993" s="11"/>
      <c r="AB993" s="11"/>
      <c r="AC993" s="11"/>
    </row>
    <row r="994" spans="1:29" ht="13" x14ac:dyDescent="0.3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  <c r="AA994" s="11"/>
      <c r="AB994" s="11"/>
      <c r="AC994" s="11"/>
    </row>
    <row r="995" spans="1:29" ht="13" x14ac:dyDescent="0.3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  <c r="AA995" s="11"/>
      <c r="AB995" s="11"/>
      <c r="AC995" s="11"/>
    </row>
    <row r="996" spans="1:29" ht="13" x14ac:dyDescent="0.3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  <c r="AA996" s="11"/>
      <c r="AB996" s="11"/>
      <c r="AC996" s="11"/>
    </row>
    <row r="997" spans="1:29" ht="13" x14ac:dyDescent="0.3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  <c r="AA997" s="11"/>
      <c r="AB997" s="11"/>
      <c r="AC997" s="11"/>
    </row>
    <row r="998" spans="1:29" ht="13" x14ac:dyDescent="0.3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  <c r="AA998" s="11"/>
      <c r="AB998" s="11"/>
      <c r="AC998" s="11"/>
    </row>
    <row r="999" spans="1:29" ht="13" x14ac:dyDescent="0.3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  <c r="AA999" s="11"/>
      <c r="AB999" s="11"/>
      <c r="AC999" s="11"/>
    </row>
    <row r="1000" spans="1:29" ht="13" x14ac:dyDescent="0.3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  <c r="AA1000" s="11"/>
      <c r="AB1000" s="11"/>
      <c r="AC1000" s="11"/>
    </row>
    <row r="1001" spans="1:29" ht="13" x14ac:dyDescent="0.3">
      <c r="A1001" s="11"/>
      <c r="B1001" s="11"/>
      <c r="C1001" s="11"/>
      <c r="D1001" s="11"/>
      <c r="E1001" s="11"/>
      <c r="F1001" s="11"/>
      <c r="G1001" s="11"/>
      <c r="H1001" s="11"/>
      <c r="I1001" s="11"/>
      <c r="J1001" s="11"/>
      <c r="K1001" s="11"/>
      <c r="L1001" s="11"/>
      <c r="M1001" s="11"/>
      <c r="N1001" s="11"/>
      <c r="O1001" s="11"/>
      <c r="P1001" s="11"/>
      <c r="Q1001" s="11"/>
      <c r="R1001" s="11"/>
      <c r="S1001" s="11"/>
      <c r="T1001" s="11"/>
      <c r="U1001" s="11"/>
      <c r="V1001" s="11"/>
      <c r="W1001" s="11"/>
      <c r="X1001" s="11"/>
      <c r="Y1001" s="11"/>
      <c r="Z1001" s="11"/>
      <c r="AA1001" s="11"/>
      <c r="AB1001" s="11"/>
      <c r="AC1001" s="11"/>
    </row>
    <row r="1002" spans="1:29" ht="13" x14ac:dyDescent="0.3">
      <c r="A1002" s="11"/>
      <c r="B1002" s="11"/>
      <c r="C1002" s="11"/>
      <c r="D1002" s="11"/>
      <c r="E1002" s="11"/>
      <c r="F1002" s="11"/>
      <c r="G1002" s="11"/>
      <c r="H1002" s="11"/>
      <c r="I1002" s="11"/>
      <c r="J1002" s="11"/>
      <c r="K1002" s="11"/>
      <c r="L1002" s="11"/>
      <c r="M1002" s="11"/>
      <c r="N1002" s="11"/>
      <c r="O1002" s="11"/>
      <c r="P1002" s="11"/>
      <c r="Q1002" s="11"/>
      <c r="R1002" s="11"/>
      <c r="S1002" s="11"/>
      <c r="T1002" s="11"/>
      <c r="U1002" s="11"/>
      <c r="V1002" s="11"/>
      <c r="W1002" s="11"/>
      <c r="X1002" s="11"/>
      <c r="Y1002" s="11"/>
      <c r="Z1002" s="11"/>
      <c r="AA1002" s="11"/>
      <c r="AB1002" s="11"/>
      <c r="AC1002" s="11"/>
    </row>
    <row r="1003" spans="1:29" ht="13" x14ac:dyDescent="0.3">
      <c r="A1003" s="11"/>
      <c r="B1003" s="11"/>
      <c r="C1003" s="11"/>
      <c r="D1003" s="11"/>
      <c r="E1003" s="11"/>
      <c r="F1003" s="11"/>
      <c r="G1003" s="11"/>
      <c r="H1003" s="11"/>
      <c r="I1003" s="11"/>
      <c r="J1003" s="11"/>
      <c r="K1003" s="11"/>
      <c r="L1003" s="11"/>
      <c r="M1003" s="11"/>
      <c r="N1003" s="11"/>
      <c r="O1003" s="11"/>
      <c r="P1003" s="11"/>
      <c r="Q1003" s="11"/>
      <c r="R1003" s="11"/>
      <c r="S1003" s="11"/>
      <c r="T1003" s="11"/>
      <c r="U1003" s="11"/>
      <c r="V1003" s="11"/>
      <c r="W1003" s="11"/>
      <c r="X1003" s="11"/>
      <c r="Y1003" s="11"/>
      <c r="Z1003" s="11"/>
      <c r="AA1003" s="11"/>
      <c r="AB1003" s="11"/>
      <c r="AC1003" s="11"/>
    </row>
    <row r="1004" spans="1:29" ht="13" x14ac:dyDescent="0.3">
      <c r="A1004" s="11"/>
      <c r="B1004" s="11"/>
      <c r="C1004" s="11"/>
      <c r="D1004" s="11"/>
      <c r="E1004" s="11"/>
      <c r="F1004" s="11"/>
      <c r="G1004" s="11"/>
      <c r="H1004" s="11"/>
      <c r="I1004" s="11"/>
      <c r="J1004" s="11"/>
      <c r="K1004" s="11"/>
      <c r="L1004" s="11"/>
      <c r="M1004" s="11"/>
      <c r="N1004" s="11"/>
      <c r="O1004" s="11"/>
      <c r="P1004" s="11"/>
      <c r="Q1004" s="11"/>
      <c r="R1004" s="11"/>
      <c r="S1004" s="11"/>
      <c r="T1004" s="11"/>
      <c r="U1004" s="11"/>
      <c r="V1004" s="11"/>
      <c r="W1004" s="11"/>
      <c r="X1004" s="11"/>
      <c r="Y1004" s="11"/>
      <c r="Z1004" s="11"/>
      <c r="AA1004" s="11"/>
      <c r="AB1004" s="11"/>
      <c r="AC1004" s="11"/>
    </row>
    <row r="1005" spans="1:29" ht="13" x14ac:dyDescent="0.3">
      <c r="A1005" s="11"/>
      <c r="B1005" s="11"/>
      <c r="C1005" s="11"/>
      <c r="D1005" s="11"/>
      <c r="E1005" s="11"/>
      <c r="F1005" s="11"/>
      <c r="G1005" s="11"/>
      <c r="H1005" s="11"/>
      <c r="I1005" s="11"/>
      <c r="J1005" s="11"/>
      <c r="K1005" s="11"/>
      <c r="L1005" s="11"/>
      <c r="M1005" s="11"/>
      <c r="N1005" s="11"/>
      <c r="O1005" s="11"/>
      <c r="P1005" s="11"/>
      <c r="Q1005" s="11"/>
      <c r="R1005" s="11"/>
      <c r="S1005" s="11"/>
      <c r="T1005" s="11"/>
      <c r="U1005" s="11"/>
      <c r="V1005" s="11"/>
      <c r="W1005" s="11"/>
      <c r="X1005" s="11"/>
      <c r="Y1005" s="11"/>
      <c r="Z1005" s="11"/>
      <c r="AA1005" s="11"/>
      <c r="AB1005" s="11"/>
      <c r="AC1005" s="11"/>
    </row>
    <row r="1006" spans="1:29" ht="13" x14ac:dyDescent="0.3">
      <c r="A1006" s="11"/>
      <c r="B1006" s="11"/>
      <c r="C1006" s="11"/>
      <c r="D1006" s="11"/>
      <c r="E1006" s="11"/>
      <c r="F1006" s="11"/>
      <c r="G1006" s="11"/>
      <c r="H1006" s="11"/>
      <c r="I1006" s="11"/>
      <c r="J1006" s="11"/>
      <c r="K1006" s="11"/>
      <c r="L1006" s="11"/>
      <c r="M1006" s="11"/>
      <c r="N1006" s="11"/>
      <c r="O1006" s="11"/>
      <c r="P1006" s="11"/>
      <c r="Q1006" s="11"/>
      <c r="R1006" s="11"/>
      <c r="S1006" s="11"/>
      <c r="T1006" s="11"/>
      <c r="U1006" s="11"/>
      <c r="V1006" s="11"/>
      <c r="W1006" s="11"/>
      <c r="X1006" s="11"/>
      <c r="Y1006" s="11"/>
      <c r="Z1006" s="11"/>
      <c r="AA1006" s="11"/>
      <c r="AB1006" s="11"/>
      <c r="AC1006" s="11"/>
    </row>
    <row r="1007" spans="1:29" ht="13" x14ac:dyDescent="0.3">
      <c r="A1007" s="11"/>
      <c r="B1007" s="11"/>
      <c r="C1007" s="11"/>
      <c r="D1007" s="11"/>
      <c r="E1007" s="11"/>
      <c r="F1007" s="11"/>
      <c r="G1007" s="11"/>
      <c r="H1007" s="11"/>
      <c r="I1007" s="11"/>
      <c r="J1007" s="11"/>
      <c r="K1007" s="11"/>
      <c r="L1007" s="11"/>
      <c r="M1007" s="11"/>
      <c r="N1007" s="11"/>
      <c r="O1007" s="11"/>
      <c r="P1007" s="11"/>
      <c r="Q1007" s="11"/>
      <c r="R1007" s="11"/>
      <c r="S1007" s="11"/>
      <c r="T1007" s="11"/>
      <c r="U1007" s="11"/>
      <c r="V1007" s="11"/>
      <c r="W1007" s="11"/>
      <c r="X1007" s="11"/>
      <c r="Y1007" s="11"/>
      <c r="Z1007" s="11"/>
      <c r="AA1007" s="11"/>
      <c r="AB1007" s="11"/>
      <c r="AC1007" s="11"/>
    </row>
    <row r="1008" spans="1:29" ht="13" x14ac:dyDescent="0.3">
      <c r="A1008" s="11"/>
      <c r="B1008" s="11"/>
      <c r="C1008" s="11"/>
      <c r="D1008" s="11"/>
      <c r="E1008" s="11"/>
      <c r="F1008" s="11"/>
      <c r="G1008" s="11"/>
      <c r="H1008" s="11"/>
      <c r="I1008" s="11"/>
      <c r="J1008" s="11"/>
      <c r="K1008" s="11"/>
      <c r="L1008" s="11"/>
      <c r="M1008" s="11"/>
      <c r="N1008" s="11"/>
      <c r="O1008" s="11"/>
      <c r="P1008" s="11"/>
      <c r="Q1008" s="11"/>
      <c r="R1008" s="11"/>
      <c r="S1008" s="11"/>
      <c r="T1008" s="11"/>
      <c r="U1008" s="11"/>
      <c r="V1008" s="11"/>
      <c r="W1008" s="11"/>
      <c r="X1008" s="11"/>
      <c r="Y1008" s="11"/>
      <c r="Z1008" s="11"/>
      <c r="AA1008" s="11"/>
      <c r="AB1008" s="11"/>
      <c r="AC1008" s="11"/>
    </row>
    <row r="1009" spans="1:29" ht="13" x14ac:dyDescent="0.3">
      <c r="A1009" s="11"/>
      <c r="B1009" s="11"/>
      <c r="C1009" s="11"/>
      <c r="D1009" s="11"/>
      <c r="E1009" s="11"/>
      <c r="F1009" s="11"/>
      <c r="G1009" s="11"/>
      <c r="H1009" s="11"/>
      <c r="I1009" s="11"/>
      <c r="J1009" s="11"/>
      <c r="K1009" s="11"/>
      <c r="L1009" s="11"/>
      <c r="M1009" s="11"/>
      <c r="N1009" s="11"/>
      <c r="O1009" s="11"/>
      <c r="P1009" s="11"/>
      <c r="Q1009" s="11"/>
      <c r="R1009" s="11"/>
      <c r="S1009" s="11"/>
      <c r="T1009" s="11"/>
      <c r="U1009" s="11"/>
      <c r="V1009" s="11"/>
      <c r="W1009" s="11"/>
      <c r="X1009" s="11"/>
      <c r="Y1009" s="11"/>
      <c r="Z1009" s="11"/>
      <c r="AA1009" s="11"/>
      <c r="AB1009" s="11"/>
      <c r="AC1009" s="11"/>
    </row>
    <row r="1010" spans="1:29" ht="13" x14ac:dyDescent="0.3">
      <c r="A1010" s="11"/>
      <c r="B1010" s="11"/>
      <c r="C1010" s="11"/>
      <c r="D1010" s="11"/>
      <c r="E1010" s="11"/>
      <c r="F1010" s="11"/>
      <c r="G1010" s="11"/>
      <c r="H1010" s="11"/>
      <c r="I1010" s="11"/>
      <c r="J1010" s="11"/>
      <c r="K1010" s="11"/>
      <c r="L1010" s="11"/>
      <c r="M1010" s="11"/>
      <c r="N1010" s="11"/>
      <c r="O1010" s="11"/>
      <c r="P1010" s="11"/>
      <c r="Q1010" s="11"/>
      <c r="R1010" s="11"/>
      <c r="S1010" s="11"/>
      <c r="T1010" s="11"/>
      <c r="U1010" s="11"/>
      <c r="V1010" s="11"/>
      <c r="W1010" s="11"/>
      <c r="X1010" s="11"/>
      <c r="Y1010" s="11"/>
      <c r="Z1010" s="11"/>
      <c r="AA1010" s="11"/>
      <c r="AB1010" s="11"/>
      <c r="AC1010" s="11"/>
    </row>
  </sheetData>
  <mergeCells count="11">
    <mergeCell ref="C19:L19"/>
    <mergeCell ref="C20:L20"/>
    <mergeCell ref="C4:L4"/>
    <mergeCell ref="C5:L5"/>
    <mergeCell ref="C17:G17"/>
    <mergeCell ref="C16:G16"/>
    <mergeCell ref="D9:G9"/>
    <mergeCell ref="D12:G12"/>
    <mergeCell ref="C15:G15"/>
    <mergeCell ref="D10:G10"/>
    <mergeCell ref="D11:G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495B9-9805-4B22-8F91-3FD263807FBD}">
  <sheetPr>
    <tabColor theme="4" tint="0.39997558519241921"/>
    <outlinePr summaryBelow="0" summaryRight="0"/>
  </sheetPr>
  <dimension ref="A1:AC1010"/>
  <sheetViews>
    <sheetView workbookViewId="0">
      <selection activeCell="C23" sqref="C23"/>
    </sheetView>
  </sheetViews>
  <sheetFormatPr baseColWidth="10" defaultColWidth="11.08203125" defaultRowHeight="15" customHeight="1" x14ac:dyDescent="0.3"/>
  <cols>
    <col min="1" max="2" width="4" style="1" customWidth="1"/>
    <col min="3" max="3" width="19.83203125" style="1" customWidth="1"/>
    <col min="4" max="7" width="7.33203125" style="1" customWidth="1"/>
    <col min="8" max="12" width="12.33203125" style="1" bestFit="1" customWidth="1"/>
    <col min="13" max="13" width="4" style="1" customWidth="1"/>
    <col min="14" max="16384" width="11.08203125" style="1"/>
  </cols>
  <sheetData>
    <row r="1" spans="1:29" ht="13.5" thickBot="1" x14ac:dyDescent="0.35">
      <c r="A1" s="8"/>
      <c r="B1" s="9"/>
      <c r="C1" s="72" t="s">
        <v>121</v>
      </c>
      <c r="D1" s="9"/>
      <c r="E1" s="9"/>
      <c r="F1" s="9"/>
      <c r="G1" s="9"/>
      <c r="H1" s="9"/>
      <c r="I1" s="9"/>
      <c r="J1" s="9"/>
      <c r="K1" s="9"/>
      <c r="L1" s="9"/>
      <c r="M1" s="9"/>
      <c r="N1" s="10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</row>
    <row r="2" spans="1:29" ht="13.5" thickBot="1" x14ac:dyDescent="0.35">
      <c r="A2" s="12"/>
      <c r="B2" s="238"/>
      <c r="C2" s="241"/>
      <c r="D2" s="242"/>
      <c r="E2" s="242"/>
      <c r="F2" s="242"/>
      <c r="G2" s="242"/>
      <c r="H2" s="242"/>
      <c r="I2" s="242"/>
      <c r="J2" s="242"/>
      <c r="K2" s="242"/>
      <c r="L2" s="242"/>
      <c r="M2" s="243"/>
      <c r="N2" s="10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</row>
    <row r="3" spans="1:29" ht="13.5" thickBot="1" x14ac:dyDescent="0.35">
      <c r="A3" s="12"/>
      <c r="B3" s="73"/>
      <c r="C3" s="74" t="s">
        <v>46</v>
      </c>
      <c r="D3" s="74"/>
      <c r="E3" s="74"/>
      <c r="F3" s="74"/>
      <c r="G3" s="74"/>
      <c r="H3" s="74"/>
      <c r="I3" s="74"/>
      <c r="J3" s="74"/>
      <c r="K3" s="74"/>
      <c r="L3" s="74"/>
      <c r="M3" s="75"/>
      <c r="N3" s="16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</row>
    <row r="4" spans="1:29" ht="13.5" thickBot="1" x14ac:dyDescent="0.35">
      <c r="A4" s="12"/>
      <c r="B4" s="76"/>
      <c r="C4" s="275" t="s">
        <v>40</v>
      </c>
      <c r="D4" s="250"/>
      <c r="E4" s="250"/>
      <c r="F4" s="250"/>
      <c r="G4" s="250"/>
      <c r="H4" s="250"/>
      <c r="I4" s="250"/>
      <c r="J4" s="250"/>
      <c r="K4" s="250"/>
      <c r="L4" s="251"/>
      <c r="M4" s="77"/>
      <c r="N4" s="16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</row>
    <row r="5" spans="1:29" ht="13.5" thickBot="1" x14ac:dyDescent="0.35">
      <c r="A5" s="12"/>
      <c r="B5" s="76"/>
      <c r="C5" s="275" t="s">
        <v>47</v>
      </c>
      <c r="D5" s="250"/>
      <c r="E5" s="250"/>
      <c r="F5" s="250"/>
      <c r="G5" s="250"/>
      <c r="H5" s="250"/>
      <c r="I5" s="250"/>
      <c r="J5" s="250"/>
      <c r="K5" s="250"/>
      <c r="L5" s="251"/>
      <c r="M5" s="77"/>
      <c r="N5" s="16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 ht="13.5" thickBot="1" x14ac:dyDescent="0.35">
      <c r="A6" s="12"/>
      <c r="B6" s="76"/>
      <c r="C6" s="8"/>
      <c r="D6" s="8"/>
      <c r="E6" s="8"/>
      <c r="F6" s="8"/>
      <c r="G6" s="8"/>
      <c r="H6" s="8"/>
      <c r="I6" s="8"/>
      <c r="J6" s="8"/>
      <c r="K6" s="8"/>
      <c r="L6" s="8"/>
      <c r="M6" s="77"/>
      <c r="N6" s="16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ht="13.5" thickBot="1" x14ac:dyDescent="0.35">
      <c r="A7" s="78"/>
      <c r="B7" s="17"/>
      <c r="C7" s="21" t="s">
        <v>7</v>
      </c>
      <c r="D7" s="78" t="str">
        <f>'SISTEMA TRANSMISION (INVERS)'!D7</f>
        <v>Indicar Zona de Postulación; [Local Comunitario, Local, Regional]</v>
      </c>
      <c r="E7" s="18"/>
      <c r="F7" s="18"/>
      <c r="G7" s="19"/>
      <c r="H7" s="8"/>
      <c r="I7" s="8"/>
      <c r="J7" s="8"/>
      <c r="K7" s="8"/>
      <c r="L7" s="8"/>
      <c r="M7" s="77"/>
      <c r="N7" s="16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</row>
    <row r="8" spans="1:29" ht="13.5" thickBot="1" x14ac:dyDescent="0.35">
      <c r="A8" s="78"/>
      <c r="B8" s="17"/>
      <c r="C8" s="21" t="s">
        <v>9</v>
      </c>
      <c r="D8" s="78" t="str">
        <f>'SISTEMA TRANSMISION (INVERS)'!D8</f>
        <v>Indicar Nombre de empresa</v>
      </c>
      <c r="E8" s="18"/>
      <c r="F8" s="18"/>
      <c r="G8" s="19"/>
      <c r="H8" s="8"/>
      <c r="I8" s="8"/>
      <c r="J8" s="8"/>
      <c r="K8" s="8"/>
      <c r="L8" s="8"/>
      <c r="M8" s="77"/>
      <c r="N8" s="16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</row>
    <row r="9" spans="1:29" ht="13.5" thickBot="1" x14ac:dyDescent="0.35">
      <c r="A9" s="78"/>
      <c r="B9" s="17"/>
      <c r="C9" s="21" t="str">
        <f>HOUSING!C9</f>
        <v>POTENCIA DE TX</v>
      </c>
      <c r="D9" s="261" t="str">
        <f>HOUSING!D9</f>
        <v>Indicar Potencia en Watts [W]</v>
      </c>
      <c r="E9" s="250"/>
      <c r="F9" s="250"/>
      <c r="G9" s="251"/>
      <c r="H9" s="8"/>
      <c r="I9" s="8"/>
      <c r="J9" s="8"/>
      <c r="K9" s="8"/>
      <c r="L9" s="8"/>
      <c r="M9" s="77"/>
      <c r="N9" s="16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</row>
    <row r="10" spans="1:29" ht="13.5" thickBot="1" x14ac:dyDescent="0.35">
      <c r="A10" s="78"/>
      <c r="B10" s="17"/>
      <c r="C10" s="21"/>
      <c r="D10" s="261"/>
      <c r="E10" s="250"/>
      <c r="F10" s="250"/>
      <c r="G10" s="251"/>
      <c r="H10" s="8"/>
      <c r="I10" s="8"/>
      <c r="J10" s="8"/>
      <c r="K10" s="8"/>
      <c r="L10" s="8"/>
      <c r="M10" s="77"/>
      <c r="N10" s="16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</row>
    <row r="11" spans="1:29" ht="13.5" thickBot="1" x14ac:dyDescent="0.35">
      <c r="A11" s="78"/>
      <c r="B11" s="17"/>
      <c r="C11" s="21"/>
      <c r="D11" s="261"/>
      <c r="E11" s="250"/>
      <c r="F11" s="250"/>
      <c r="G11" s="251"/>
      <c r="H11" s="8"/>
      <c r="I11" s="8"/>
      <c r="J11" s="8"/>
      <c r="K11" s="8"/>
      <c r="L11" s="8"/>
      <c r="M11" s="77"/>
      <c r="N11" s="16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</row>
    <row r="12" spans="1:29" ht="13.5" thickBot="1" x14ac:dyDescent="0.35">
      <c r="A12" s="78"/>
      <c r="B12" s="79"/>
      <c r="C12" s="24"/>
      <c r="D12" s="284"/>
      <c r="E12" s="285"/>
      <c r="F12" s="285"/>
      <c r="G12" s="263"/>
      <c r="H12" s="9"/>
      <c r="I12" s="9"/>
      <c r="J12" s="9"/>
      <c r="K12" s="9"/>
      <c r="L12" s="9"/>
      <c r="M12" s="81"/>
      <c r="N12" s="16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</row>
    <row r="13" spans="1:29" ht="39.5" thickBot="1" x14ac:dyDescent="0.35">
      <c r="A13" s="82"/>
      <c r="B13" s="83"/>
      <c r="C13" s="216" t="s">
        <v>10</v>
      </c>
      <c r="D13" s="219" t="s">
        <v>11</v>
      </c>
      <c r="E13" s="219" t="s">
        <v>12</v>
      </c>
      <c r="F13" s="219" t="s">
        <v>105</v>
      </c>
      <c r="G13" s="219" t="s">
        <v>106</v>
      </c>
      <c r="H13" s="219" t="s">
        <v>15</v>
      </c>
      <c r="I13" s="219" t="s">
        <v>16</v>
      </c>
      <c r="J13" s="219" t="s">
        <v>17</v>
      </c>
      <c r="K13" s="219" t="s">
        <v>18</v>
      </c>
      <c r="L13" s="220" t="s">
        <v>19</v>
      </c>
      <c r="M13" s="84"/>
      <c r="N13" s="112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</row>
    <row r="14" spans="1:29" ht="22.5" customHeight="1" thickBot="1" x14ac:dyDescent="0.35">
      <c r="A14" s="86"/>
      <c r="B14" s="87"/>
      <c r="C14" s="100" t="s">
        <v>110</v>
      </c>
      <c r="D14" s="101">
        <v>3</v>
      </c>
      <c r="E14" s="101">
        <f>D14*12</f>
        <v>36</v>
      </c>
      <c r="F14" s="102">
        <f>INDICADORES!D8</f>
        <v>37545.61</v>
      </c>
      <c r="G14" s="103">
        <f>INDICADORES!C17</f>
        <v>0.04</v>
      </c>
      <c r="H14" s="102">
        <f>(E14*F14)</f>
        <v>1351641.96</v>
      </c>
      <c r="I14" s="102">
        <f t="shared" ref="I14:L14" si="0">(H14*$G$14)+H14</f>
        <v>1405707.6384000001</v>
      </c>
      <c r="J14" s="102">
        <f t="shared" si="0"/>
        <v>1461935.9439360001</v>
      </c>
      <c r="K14" s="102">
        <f t="shared" si="0"/>
        <v>1520413.38169344</v>
      </c>
      <c r="L14" s="104">
        <f t="shared" si="0"/>
        <v>1581229.9169611777</v>
      </c>
      <c r="M14" s="88"/>
      <c r="N14" s="112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</row>
    <row r="15" spans="1:29" ht="13.5" thickBot="1" x14ac:dyDescent="0.35">
      <c r="A15" s="89"/>
      <c r="B15" s="90"/>
      <c r="C15" s="279" t="s">
        <v>28</v>
      </c>
      <c r="D15" s="253"/>
      <c r="E15" s="253"/>
      <c r="F15" s="253"/>
      <c r="G15" s="280"/>
      <c r="H15" s="105">
        <f t="shared" ref="H15:L15" si="1">SUM(H14)</f>
        <v>1351641.96</v>
      </c>
      <c r="I15" s="105">
        <f t="shared" si="1"/>
        <v>1405707.6384000001</v>
      </c>
      <c r="J15" s="105">
        <f t="shared" si="1"/>
        <v>1461935.9439360001</v>
      </c>
      <c r="K15" s="105">
        <f t="shared" si="1"/>
        <v>1520413.38169344</v>
      </c>
      <c r="L15" s="106">
        <f t="shared" si="1"/>
        <v>1581229.9169611777</v>
      </c>
      <c r="M15" s="91"/>
      <c r="N15" s="16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</row>
    <row r="16" spans="1:29" ht="13.5" thickBot="1" x14ac:dyDescent="0.35">
      <c r="A16" s="89"/>
      <c r="B16" s="90"/>
      <c r="C16" s="281" t="s">
        <v>32</v>
      </c>
      <c r="D16" s="256"/>
      <c r="E16" s="256"/>
      <c r="F16" s="256"/>
      <c r="G16" s="282"/>
      <c r="H16" s="107">
        <f t="shared" ref="H16:L16" si="2">H15*19%</f>
        <v>256811.9724</v>
      </c>
      <c r="I16" s="107">
        <f t="shared" si="2"/>
        <v>267084.45129599998</v>
      </c>
      <c r="J16" s="107">
        <f t="shared" si="2"/>
        <v>277767.82934784004</v>
      </c>
      <c r="K16" s="107">
        <f t="shared" si="2"/>
        <v>288878.54252175358</v>
      </c>
      <c r="L16" s="108">
        <f t="shared" si="2"/>
        <v>300433.68422262376</v>
      </c>
      <c r="M16" s="91"/>
      <c r="N16" s="16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</row>
    <row r="17" spans="1:29" ht="13.5" thickBot="1" x14ac:dyDescent="0.35">
      <c r="A17" s="89"/>
      <c r="B17" s="90"/>
      <c r="C17" s="273" t="s">
        <v>36</v>
      </c>
      <c r="D17" s="259"/>
      <c r="E17" s="259"/>
      <c r="F17" s="259"/>
      <c r="G17" s="274"/>
      <c r="H17" s="109">
        <f t="shared" ref="H17:L17" si="3">SUM(H15,H16)</f>
        <v>1608453.9324</v>
      </c>
      <c r="I17" s="109">
        <f t="shared" si="3"/>
        <v>1672792.0896960001</v>
      </c>
      <c r="J17" s="109">
        <f t="shared" si="3"/>
        <v>1739703.7732838402</v>
      </c>
      <c r="K17" s="109">
        <f t="shared" si="3"/>
        <v>1809291.9242151936</v>
      </c>
      <c r="L17" s="110">
        <f t="shared" si="3"/>
        <v>1881663.6011838014</v>
      </c>
      <c r="M17" s="91"/>
      <c r="N17" s="16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</row>
    <row r="18" spans="1:29" ht="13.5" thickBot="1" x14ac:dyDescent="0.35">
      <c r="A18" s="12"/>
      <c r="B18" s="92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4"/>
      <c r="N18" s="16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</row>
    <row r="19" spans="1:29" ht="13.5" thickBot="1" x14ac:dyDescent="0.35">
      <c r="A19" s="12"/>
      <c r="B19" s="92"/>
      <c r="C19" s="267"/>
      <c r="D19" s="268"/>
      <c r="E19" s="268"/>
      <c r="F19" s="268"/>
      <c r="G19" s="268"/>
      <c r="H19" s="268"/>
      <c r="I19" s="268"/>
      <c r="J19" s="268"/>
      <c r="K19" s="268"/>
      <c r="L19" s="269"/>
      <c r="M19" s="94"/>
      <c r="N19" s="16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</row>
    <row r="20" spans="1:29" ht="13.5" thickBot="1" x14ac:dyDescent="0.35">
      <c r="A20" s="65"/>
      <c r="B20" s="95"/>
      <c r="C20" s="270"/>
      <c r="D20" s="271"/>
      <c r="E20" s="271"/>
      <c r="F20" s="271"/>
      <c r="G20" s="271"/>
      <c r="H20" s="271"/>
      <c r="I20" s="271"/>
      <c r="J20" s="271"/>
      <c r="K20" s="271"/>
      <c r="L20" s="272"/>
      <c r="M20" s="96"/>
      <c r="N20" s="16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</row>
    <row r="21" spans="1:29" ht="13.5" thickBot="1" x14ac:dyDescent="0.35">
      <c r="A21" s="141"/>
      <c r="B21" s="97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9"/>
      <c r="N21" s="16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</row>
    <row r="22" spans="1:29" ht="13.5" thickBot="1" x14ac:dyDescent="0.35">
      <c r="A22" s="70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</row>
    <row r="23" spans="1:29" ht="13" x14ac:dyDescent="0.3">
      <c r="A23" s="11"/>
      <c r="B23" s="11"/>
      <c r="C23" s="72" t="s">
        <v>121</v>
      </c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</row>
    <row r="24" spans="1:29" ht="13" x14ac:dyDescent="0.3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</row>
    <row r="25" spans="1:29" ht="13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</row>
    <row r="26" spans="1:29" ht="13" x14ac:dyDescent="0.3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</row>
    <row r="27" spans="1:29" ht="13" x14ac:dyDescent="0.3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</row>
    <row r="28" spans="1:29" ht="13" x14ac:dyDescent="0.3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</row>
    <row r="29" spans="1:29" ht="13" x14ac:dyDescent="0.3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</row>
    <row r="30" spans="1:29" ht="13" x14ac:dyDescent="0.3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</row>
    <row r="31" spans="1:29" ht="13" x14ac:dyDescent="0.3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</row>
    <row r="32" spans="1:29" ht="13" x14ac:dyDescent="0.3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</row>
    <row r="33" spans="1:29" ht="13" x14ac:dyDescent="0.3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</row>
    <row r="34" spans="1:29" ht="13" x14ac:dyDescent="0.3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</row>
    <row r="35" spans="1:29" ht="13" x14ac:dyDescent="0.3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</row>
    <row r="36" spans="1:29" ht="13" x14ac:dyDescent="0.3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</row>
    <row r="37" spans="1:29" ht="13" x14ac:dyDescent="0.3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</row>
    <row r="38" spans="1:29" ht="13" x14ac:dyDescent="0.3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</row>
    <row r="39" spans="1:29" ht="13" x14ac:dyDescent="0.3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</row>
    <row r="40" spans="1:29" ht="13" x14ac:dyDescent="0.3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</row>
    <row r="41" spans="1:29" ht="13" x14ac:dyDescent="0.3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</row>
    <row r="42" spans="1:29" ht="13" x14ac:dyDescent="0.3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</row>
    <row r="43" spans="1:29" ht="13" x14ac:dyDescent="0.3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</row>
    <row r="44" spans="1:29" ht="13" x14ac:dyDescent="0.3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</row>
    <row r="45" spans="1:29" ht="13" x14ac:dyDescent="0.3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</row>
    <row r="46" spans="1:29" ht="13" x14ac:dyDescent="0.3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</row>
    <row r="47" spans="1:29" ht="13" x14ac:dyDescent="0.3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</row>
    <row r="48" spans="1:29" ht="13" x14ac:dyDescent="0.3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</row>
    <row r="49" spans="1:29" ht="13" x14ac:dyDescent="0.3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</row>
    <row r="50" spans="1:29" ht="13" x14ac:dyDescent="0.3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</row>
    <row r="51" spans="1:29" ht="13" x14ac:dyDescent="0.3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</row>
    <row r="52" spans="1:29" ht="13" x14ac:dyDescent="0.3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</row>
    <row r="53" spans="1:29" ht="13" x14ac:dyDescent="0.3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</row>
    <row r="54" spans="1:29" ht="13" x14ac:dyDescent="0.3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</row>
    <row r="55" spans="1:29" ht="13" x14ac:dyDescent="0.3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</row>
    <row r="56" spans="1:29" ht="13" x14ac:dyDescent="0.3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</row>
    <row r="57" spans="1:29" ht="13" x14ac:dyDescent="0.3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</row>
    <row r="58" spans="1:29" ht="13" x14ac:dyDescent="0.3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</row>
    <row r="59" spans="1:29" ht="13" x14ac:dyDescent="0.3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</row>
    <row r="60" spans="1:29" ht="13" x14ac:dyDescent="0.3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</row>
    <row r="61" spans="1:29" ht="13" x14ac:dyDescent="0.3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</row>
    <row r="62" spans="1:29" ht="13" x14ac:dyDescent="0.3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</row>
    <row r="63" spans="1:29" ht="13" x14ac:dyDescent="0.3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</row>
    <row r="64" spans="1:29" ht="13" x14ac:dyDescent="0.3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</row>
    <row r="65" spans="1:29" ht="13" x14ac:dyDescent="0.3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</row>
    <row r="66" spans="1:29" ht="13" x14ac:dyDescent="0.3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</row>
    <row r="67" spans="1:29" ht="13" x14ac:dyDescent="0.3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</row>
    <row r="68" spans="1:29" ht="13" x14ac:dyDescent="0.3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</row>
    <row r="69" spans="1:29" ht="13" x14ac:dyDescent="0.3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</row>
    <row r="70" spans="1:29" ht="13" x14ac:dyDescent="0.3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</row>
    <row r="71" spans="1:29" ht="13" x14ac:dyDescent="0.3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</row>
    <row r="72" spans="1:29" ht="13" x14ac:dyDescent="0.3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</row>
    <row r="73" spans="1:29" ht="13" x14ac:dyDescent="0.3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</row>
    <row r="74" spans="1:29" ht="13" x14ac:dyDescent="0.3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</row>
    <row r="75" spans="1:29" ht="13" x14ac:dyDescent="0.3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</row>
    <row r="76" spans="1:29" ht="13" x14ac:dyDescent="0.3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</row>
    <row r="77" spans="1:29" ht="13" x14ac:dyDescent="0.3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</row>
    <row r="78" spans="1:29" ht="13" x14ac:dyDescent="0.3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</row>
    <row r="79" spans="1:29" ht="13" x14ac:dyDescent="0.3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</row>
    <row r="80" spans="1:29" ht="13" x14ac:dyDescent="0.3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</row>
    <row r="81" spans="1:29" ht="13" x14ac:dyDescent="0.3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</row>
    <row r="82" spans="1:29" ht="13" x14ac:dyDescent="0.3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</row>
    <row r="83" spans="1:29" ht="13" x14ac:dyDescent="0.3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</row>
    <row r="84" spans="1:29" ht="13" x14ac:dyDescent="0.3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</row>
    <row r="85" spans="1:29" ht="13" x14ac:dyDescent="0.3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</row>
    <row r="86" spans="1:29" ht="13" x14ac:dyDescent="0.3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</row>
    <row r="87" spans="1:29" ht="13" x14ac:dyDescent="0.3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</row>
    <row r="88" spans="1:29" ht="13" x14ac:dyDescent="0.3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</row>
    <row r="89" spans="1:29" ht="13" x14ac:dyDescent="0.3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</row>
    <row r="90" spans="1:29" ht="13" x14ac:dyDescent="0.3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</row>
    <row r="91" spans="1:29" ht="13" x14ac:dyDescent="0.3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</row>
    <row r="92" spans="1:29" ht="13" x14ac:dyDescent="0.3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</row>
    <row r="93" spans="1:29" ht="13" x14ac:dyDescent="0.3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</row>
    <row r="94" spans="1:29" ht="13" x14ac:dyDescent="0.3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</row>
    <row r="95" spans="1:29" ht="13" x14ac:dyDescent="0.3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</row>
    <row r="96" spans="1:29" ht="13" x14ac:dyDescent="0.3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</row>
    <row r="97" spans="1:29" ht="13" x14ac:dyDescent="0.3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</row>
    <row r="98" spans="1:29" ht="13" x14ac:dyDescent="0.3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</row>
    <row r="99" spans="1:29" ht="13" x14ac:dyDescent="0.3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</row>
    <row r="100" spans="1:29" ht="13" x14ac:dyDescent="0.3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</row>
    <row r="101" spans="1:29" ht="13" x14ac:dyDescent="0.3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</row>
    <row r="102" spans="1:29" ht="13" x14ac:dyDescent="0.3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</row>
    <row r="103" spans="1:29" ht="13" x14ac:dyDescent="0.3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</row>
    <row r="104" spans="1:29" ht="13" x14ac:dyDescent="0.3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</row>
    <row r="105" spans="1:29" ht="13" x14ac:dyDescent="0.3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</row>
    <row r="106" spans="1:29" ht="13" x14ac:dyDescent="0.3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</row>
    <row r="107" spans="1:29" ht="13" x14ac:dyDescent="0.3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</row>
    <row r="108" spans="1:29" ht="13" x14ac:dyDescent="0.3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</row>
    <row r="109" spans="1:29" ht="13" x14ac:dyDescent="0.3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</row>
    <row r="110" spans="1:29" ht="13" x14ac:dyDescent="0.3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</row>
    <row r="111" spans="1:29" ht="13" x14ac:dyDescent="0.3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</row>
    <row r="112" spans="1:29" ht="13" x14ac:dyDescent="0.3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</row>
    <row r="113" spans="1:29" ht="13" x14ac:dyDescent="0.3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</row>
    <row r="114" spans="1:29" ht="13" x14ac:dyDescent="0.3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</row>
    <row r="115" spans="1:29" ht="13" x14ac:dyDescent="0.3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</row>
    <row r="116" spans="1:29" ht="13" x14ac:dyDescent="0.3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</row>
    <row r="117" spans="1:29" ht="13" x14ac:dyDescent="0.3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</row>
    <row r="118" spans="1:29" ht="13" x14ac:dyDescent="0.3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</row>
    <row r="119" spans="1:29" ht="13" x14ac:dyDescent="0.3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</row>
    <row r="120" spans="1:29" ht="13" x14ac:dyDescent="0.3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</row>
    <row r="121" spans="1:29" ht="13" x14ac:dyDescent="0.3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</row>
    <row r="122" spans="1:29" ht="13" x14ac:dyDescent="0.3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</row>
    <row r="123" spans="1:29" ht="13" x14ac:dyDescent="0.3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</row>
    <row r="124" spans="1:29" ht="13" x14ac:dyDescent="0.3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</row>
    <row r="125" spans="1:29" ht="13" x14ac:dyDescent="0.3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</row>
    <row r="126" spans="1:29" ht="13" x14ac:dyDescent="0.3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</row>
    <row r="127" spans="1:29" ht="13" x14ac:dyDescent="0.3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</row>
    <row r="128" spans="1:29" ht="13" x14ac:dyDescent="0.3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</row>
    <row r="129" spans="1:29" ht="13" x14ac:dyDescent="0.3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</row>
    <row r="130" spans="1:29" ht="13" x14ac:dyDescent="0.3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</row>
    <row r="131" spans="1:29" ht="13" x14ac:dyDescent="0.3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</row>
    <row r="132" spans="1:29" ht="13" x14ac:dyDescent="0.3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</row>
    <row r="133" spans="1:29" ht="13" x14ac:dyDescent="0.3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</row>
    <row r="134" spans="1:29" ht="13" x14ac:dyDescent="0.3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</row>
    <row r="135" spans="1:29" ht="13" x14ac:dyDescent="0.3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</row>
    <row r="136" spans="1:29" ht="13" x14ac:dyDescent="0.3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</row>
    <row r="137" spans="1:29" ht="13" x14ac:dyDescent="0.3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</row>
    <row r="138" spans="1:29" ht="13" x14ac:dyDescent="0.3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</row>
    <row r="139" spans="1:29" ht="13" x14ac:dyDescent="0.3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</row>
    <row r="140" spans="1:29" ht="13" x14ac:dyDescent="0.3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</row>
    <row r="141" spans="1:29" ht="13" x14ac:dyDescent="0.3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</row>
    <row r="142" spans="1:29" ht="13" x14ac:dyDescent="0.3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</row>
    <row r="143" spans="1:29" ht="13" x14ac:dyDescent="0.3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</row>
    <row r="144" spans="1:29" ht="13" x14ac:dyDescent="0.3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</row>
    <row r="145" spans="1:29" ht="13" x14ac:dyDescent="0.3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</row>
    <row r="146" spans="1:29" ht="13" x14ac:dyDescent="0.3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</row>
    <row r="147" spans="1:29" ht="13" x14ac:dyDescent="0.3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</row>
    <row r="148" spans="1:29" ht="13" x14ac:dyDescent="0.3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</row>
    <row r="149" spans="1:29" ht="13" x14ac:dyDescent="0.3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</row>
    <row r="150" spans="1:29" ht="13" x14ac:dyDescent="0.3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</row>
    <row r="151" spans="1:29" ht="13" x14ac:dyDescent="0.3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</row>
    <row r="152" spans="1:29" ht="13" x14ac:dyDescent="0.3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</row>
    <row r="153" spans="1:29" ht="13" x14ac:dyDescent="0.3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</row>
    <row r="154" spans="1:29" ht="13" x14ac:dyDescent="0.3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</row>
    <row r="155" spans="1:29" ht="13" x14ac:dyDescent="0.3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</row>
    <row r="156" spans="1:29" ht="13" x14ac:dyDescent="0.3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</row>
    <row r="157" spans="1:29" ht="13" x14ac:dyDescent="0.3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</row>
    <row r="158" spans="1:29" ht="13" x14ac:dyDescent="0.3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</row>
    <row r="159" spans="1:29" ht="13" x14ac:dyDescent="0.3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</row>
    <row r="160" spans="1:29" ht="13" x14ac:dyDescent="0.3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</row>
    <row r="161" spans="1:29" ht="13" x14ac:dyDescent="0.3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</row>
    <row r="162" spans="1:29" ht="13" x14ac:dyDescent="0.3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</row>
    <row r="163" spans="1:29" ht="13" x14ac:dyDescent="0.3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</row>
    <row r="164" spans="1:29" ht="13" x14ac:dyDescent="0.3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</row>
    <row r="165" spans="1:29" ht="13" x14ac:dyDescent="0.3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</row>
    <row r="166" spans="1:29" ht="13" x14ac:dyDescent="0.3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</row>
    <row r="167" spans="1:29" ht="13" x14ac:dyDescent="0.3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</row>
    <row r="168" spans="1:29" ht="13" x14ac:dyDescent="0.3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</row>
    <row r="169" spans="1:29" ht="13" x14ac:dyDescent="0.3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</row>
    <row r="170" spans="1:29" ht="13" x14ac:dyDescent="0.3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</row>
    <row r="171" spans="1:29" ht="13" x14ac:dyDescent="0.3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</row>
    <row r="172" spans="1:29" ht="13" x14ac:dyDescent="0.3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</row>
    <row r="173" spans="1:29" ht="13" x14ac:dyDescent="0.3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</row>
    <row r="174" spans="1:29" ht="13" x14ac:dyDescent="0.3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</row>
    <row r="175" spans="1:29" ht="13" x14ac:dyDescent="0.3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</row>
    <row r="176" spans="1:29" ht="13" x14ac:dyDescent="0.3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</row>
    <row r="177" spans="1:29" ht="13" x14ac:dyDescent="0.3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</row>
    <row r="178" spans="1:29" ht="13" x14ac:dyDescent="0.3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</row>
    <row r="179" spans="1:29" ht="13" x14ac:dyDescent="0.3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</row>
    <row r="180" spans="1:29" ht="13" x14ac:dyDescent="0.3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</row>
    <row r="181" spans="1:29" ht="13" x14ac:dyDescent="0.3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</row>
    <row r="182" spans="1:29" ht="13" x14ac:dyDescent="0.3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</row>
    <row r="183" spans="1:29" ht="13" x14ac:dyDescent="0.3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</row>
    <row r="184" spans="1:29" ht="13" x14ac:dyDescent="0.3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</row>
    <row r="185" spans="1:29" ht="13" x14ac:dyDescent="0.3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</row>
    <row r="186" spans="1:29" ht="13" x14ac:dyDescent="0.3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</row>
    <row r="187" spans="1:29" ht="13" x14ac:dyDescent="0.3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</row>
    <row r="188" spans="1:29" ht="13" x14ac:dyDescent="0.3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</row>
    <row r="189" spans="1:29" ht="13" x14ac:dyDescent="0.3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</row>
    <row r="190" spans="1:29" ht="13" x14ac:dyDescent="0.3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</row>
    <row r="191" spans="1:29" ht="13" x14ac:dyDescent="0.3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</row>
    <row r="192" spans="1:29" ht="13" x14ac:dyDescent="0.3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</row>
    <row r="193" spans="1:29" ht="13" x14ac:dyDescent="0.3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</row>
    <row r="194" spans="1:29" ht="13" x14ac:dyDescent="0.3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</row>
    <row r="195" spans="1:29" ht="13" x14ac:dyDescent="0.3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</row>
    <row r="196" spans="1:29" ht="13" x14ac:dyDescent="0.3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</row>
    <row r="197" spans="1:29" ht="13" x14ac:dyDescent="0.3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</row>
    <row r="198" spans="1:29" ht="13" x14ac:dyDescent="0.3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</row>
    <row r="199" spans="1:29" ht="13" x14ac:dyDescent="0.3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</row>
    <row r="200" spans="1:29" ht="13" x14ac:dyDescent="0.3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</row>
    <row r="201" spans="1:29" ht="13" x14ac:dyDescent="0.3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</row>
    <row r="202" spans="1:29" ht="13" x14ac:dyDescent="0.3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</row>
    <row r="203" spans="1:29" ht="13" x14ac:dyDescent="0.3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</row>
    <row r="204" spans="1:29" ht="13" x14ac:dyDescent="0.3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</row>
    <row r="205" spans="1:29" ht="13" x14ac:dyDescent="0.3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</row>
    <row r="206" spans="1:29" ht="13" x14ac:dyDescent="0.3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</row>
    <row r="207" spans="1:29" ht="13" x14ac:dyDescent="0.3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</row>
    <row r="208" spans="1:29" ht="13" x14ac:dyDescent="0.3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</row>
    <row r="209" spans="1:29" ht="13" x14ac:dyDescent="0.3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</row>
    <row r="210" spans="1:29" ht="13" x14ac:dyDescent="0.3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</row>
    <row r="211" spans="1:29" ht="13" x14ac:dyDescent="0.3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</row>
    <row r="212" spans="1:29" ht="13" x14ac:dyDescent="0.3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</row>
    <row r="213" spans="1:29" ht="13" x14ac:dyDescent="0.3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</row>
    <row r="214" spans="1:29" ht="13" x14ac:dyDescent="0.3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</row>
    <row r="215" spans="1:29" ht="13" x14ac:dyDescent="0.3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</row>
    <row r="216" spans="1:29" ht="13" x14ac:dyDescent="0.3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</row>
    <row r="217" spans="1:29" ht="13" x14ac:dyDescent="0.3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</row>
    <row r="218" spans="1:29" ht="13" x14ac:dyDescent="0.3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</row>
    <row r="219" spans="1:29" ht="13" x14ac:dyDescent="0.3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</row>
    <row r="220" spans="1:29" ht="13" x14ac:dyDescent="0.3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</row>
    <row r="221" spans="1:29" ht="13" x14ac:dyDescent="0.3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</row>
    <row r="222" spans="1:29" ht="13" x14ac:dyDescent="0.3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</row>
    <row r="223" spans="1:29" ht="13" x14ac:dyDescent="0.3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</row>
    <row r="224" spans="1:29" ht="13" x14ac:dyDescent="0.3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</row>
    <row r="225" spans="1:29" ht="13" x14ac:dyDescent="0.3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</row>
    <row r="226" spans="1:29" ht="13" x14ac:dyDescent="0.3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</row>
    <row r="227" spans="1:29" ht="13" x14ac:dyDescent="0.3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</row>
    <row r="228" spans="1:29" ht="13" x14ac:dyDescent="0.3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</row>
    <row r="229" spans="1:29" ht="13" x14ac:dyDescent="0.3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</row>
    <row r="230" spans="1:29" ht="13" x14ac:dyDescent="0.3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</row>
    <row r="231" spans="1:29" ht="13" x14ac:dyDescent="0.3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</row>
    <row r="232" spans="1:29" ht="13" x14ac:dyDescent="0.3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</row>
    <row r="233" spans="1:29" ht="13" x14ac:dyDescent="0.3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</row>
    <row r="234" spans="1:29" ht="13" x14ac:dyDescent="0.3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</row>
    <row r="235" spans="1:29" ht="13" x14ac:dyDescent="0.3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</row>
    <row r="236" spans="1:29" ht="13" x14ac:dyDescent="0.3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</row>
    <row r="237" spans="1:29" ht="13" x14ac:dyDescent="0.3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</row>
    <row r="238" spans="1:29" ht="13" x14ac:dyDescent="0.3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</row>
    <row r="239" spans="1:29" ht="13" x14ac:dyDescent="0.3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</row>
    <row r="240" spans="1:29" ht="13" x14ac:dyDescent="0.3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</row>
    <row r="241" spans="1:29" ht="13" x14ac:dyDescent="0.3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</row>
    <row r="242" spans="1:29" ht="13" x14ac:dyDescent="0.3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</row>
    <row r="243" spans="1:29" ht="13" x14ac:dyDescent="0.3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</row>
    <row r="244" spans="1:29" ht="13" x14ac:dyDescent="0.3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</row>
    <row r="245" spans="1:29" ht="13" x14ac:dyDescent="0.3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</row>
    <row r="246" spans="1:29" ht="13" x14ac:dyDescent="0.3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</row>
    <row r="247" spans="1:29" ht="13" x14ac:dyDescent="0.3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</row>
    <row r="248" spans="1:29" ht="13" x14ac:dyDescent="0.3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</row>
    <row r="249" spans="1:29" ht="13" x14ac:dyDescent="0.3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</row>
    <row r="250" spans="1:29" ht="13" x14ac:dyDescent="0.3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</row>
    <row r="251" spans="1:29" ht="13" x14ac:dyDescent="0.3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</row>
    <row r="252" spans="1:29" ht="13" x14ac:dyDescent="0.3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</row>
    <row r="253" spans="1:29" ht="13" x14ac:dyDescent="0.3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</row>
    <row r="254" spans="1:29" ht="13" x14ac:dyDescent="0.3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</row>
    <row r="255" spans="1:29" ht="13" x14ac:dyDescent="0.3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</row>
    <row r="256" spans="1:29" ht="13" x14ac:dyDescent="0.3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</row>
    <row r="257" spans="1:29" ht="13" x14ac:dyDescent="0.3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</row>
    <row r="258" spans="1:29" ht="13" x14ac:dyDescent="0.3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</row>
    <row r="259" spans="1:29" ht="13" x14ac:dyDescent="0.3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</row>
    <row r="260" spans="1:29" ht="13" x14ac:dyDescent="0.3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</row>
    <row r="261" spans="1:29" ht="13" x14ac:dyDescent="0.3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</row>
    <row r="262" spans="1:29" ht="13" x14ac:dyDescent="0.3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</row>
    <row r="263" spans="1:29" ht="13" x14ac:dyDescent="0.3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</row>
    <row r="264" spans="1:29" ht="13" x14ac:dyDescent="0.3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</row>
    <row r="265" spans="1:29" ht="13" x14ac:dyDescent="0.3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</row>
    <row r="266" spans="1:29" ht="13" x14ac:dyDescent="0.3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</row>
    <row r="267" spans="1:29" ht="13" x14ac:dyDescent="0.3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</row>
    <row r="268" spans="1:29" ht="13" x14ac:dyDescent="0.3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</row>
    <row r="269" spans="1:29" ht="13" x14ac:dyDescent="0.3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</row>
    <row r="270" spans="1:29" ht="13" x14ac:dyDescent="0.3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</row>
    <row r="271" spans="1:29" ht="13" x14ac:dyDescent="0.3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</row>
    <row r="272" spans="1:29" ht="13" x14ac:dyDescent="0.3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</row>
    <row r="273" spans="1:29" ht="13" x14ac:dyDescent="0.3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</row>
    <row r="274" spans="1:29" ht="13" x14ac:dyDescent="0.3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</row>
    <row r="275" spans="1:29" ht="13" x14ac:dyDescent="0.3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</row>
    <row r="276" spans="1:29" ht="13" x14ac:dyDescent="0.3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</row>
    <row r="277" spans="1:29" ht="13" x14ac:dyDescent="0.3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</row>
    <row r="278" spans="1:29" ht="13" x14ac:dyDescent="0.3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</row>
    <row r="279" spans="1:29" ht="13" x14ac:dyDescent="0.3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</row>
    <row r="280" spans="1:29" ht="13" x14ac:dyDescent="0.3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</row>
    <row r="281" spans="1:29" ht="13" x14ac:dyDescent="0.3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</row>
    <row r="282" spans="1:29" ht="13" x14ac:dyDescent="0.3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</row>
    <row r="283" spans="1:29" ht="13" x14ac:dyDescent="0.3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</row>
    <row r="284" spans="1:29" ht="13" x14ac:dyDescent="0.3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</row>
    <row r="285" spans="1:29" ht="13" x14ac:dyDescent="0.3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</row>
    <row r="286" spans="1:29" ht="13" x14ac:dyDescent="0.3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</row>
    <row r="287" spans="1:29" ht="13" x14ac:dyDescent="0.3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</row>
    <row r="288" spans="1:29" ht="13" x14ac:dyDescent="0.3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</row>
    <row r="289" spans="1:29" ht="13" x14ac:dyDescent="0.3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</row>
    <row r="290" spans="1:29" ht="13" x14ac:dyDescent="0.3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</row>
    <row r="291" spans="1:29" ht="13" x14ac:dyDescent="0.3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</row>
    <row r="292" spans="1:29" ht="13" x14ac:dyDescent="0.3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</row>
    <row r="293" spans="1:29" ht="13" x14ac:dyDescent="0.3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</row>
    <row r="294" spans="1:29" ht="13" x14ac:dyDescent="0.3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</row>
    <row r="295" spans="1:29" ht="13" x14ac:dyDescent="0.3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</row>
    <row r="296" spans="1:29" ht="13" x14ac:dyDescent="0.3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</row>
    <row r="297" spans="1:29" ht="13" x14ac:dyDescent="0.3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</row>
    <row r="298" spans="1:29" ht="13" x14ac:dyDescent="0.3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</row>
    <row r="299" spans="1:29" ht="13" x14ac:dyDescent="0.3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</row>
    <row r="300" spans="1:29" ht="13" x14ac:dyDescent="0.3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</row>
    <row r="301" spans="1:29" ht="13" x14ac:dyDescent="0.3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</row>
    <row r="302" spans="1:29" ht="13" x14ac:dyDescent="0.3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</row>
    <row r="303" spans="1:29" ht="13" x14ac:dyDescent="0.3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</row>
    <row r="304" spans="1:29" ht="13" x14ac:dyDescent="0.3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</row>
    <row r="305" spans="1:29" ht="13" x14ac:dyDescent="0.3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</row>
    <row r="306" spans="1:29" ht="13" x14ac:dyDescent="0.3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</row>
    <row r="307" spans="1:29" ht="13" x14ac:dyDescent="0.3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</row>
    <row r="308" spans="1:29" ht="13" x14ac:dyDescent="0.3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</row>
    <row r="309" spans="1:29" ht="13" x14ac:dyDescent="0.3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</row>
    <row r="310" spans="1:29" ht="13" x14ac:dyDescent="0.3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</row>
    <row r="311" spans="1:29" ht="13" x14ac:dyDescent="0.3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</row>
    <row r="312" spans="1:29" ht="13" x14ac:dyDescent="0.3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</row>
    <row r="313" spans="1:29" ht="13" x14ac:dyDescent="0.3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</row>
    <row r="314" spans="1:29" ht="13" x14ac:dyDescent="0.3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</row>
    <row r="315" spans="1:29" ht="13" x14ac:dyDescent="0.3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</row>
    <row r="316" spans="1:29" ht="13" x14ac:dyDescent="0.3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</row>
    <row r="317" spans="1:29" ht="13" x14ac:dyDescent="0.3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</row>
    <row r="318" spans="1:29" ht="13" x14ac:dyDescent="0.3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</row>
    <row r="319" spans="1:29" ht="13" x14ac:dyDescent="0.3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</row>
    <row r="320" spans="1:29" ht="13" x14ac:dyDescent="0.3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</row>
    <row r="321" spans="1:29" ht="13" x14ac:dyDescent="0.3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</row>
    <row r="322" spans="1:29" ht="13" x14ac:dyDescent="0.3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</row>
    <row r="323" spans="1:29" ht="13" x14ac:dyDescent="0.3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</row>
    <row r="324" spans="1:29" ht="13" x14ac:dyDescent="0.3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</row>
    <row r="325" spans="1:29" ht="13" x14ac:dyDescent="0.3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</row>
    <row r="326" spans="1:29" ht="13" x14ac:dyDescent="0.3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</row>
    <row r="327" spans="1:29" ht="13" x14ac:dyDescent="0.3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</row>
    <row r="328" spans="1:29" ht="13" x14ac:dyDescent="0.3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</row>
    <row r="329" spans="1:29" ht="13" x14ac:dyDescent="0.3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</row>
    <row r="330" spans="1:29" ht="13" x14ac:dyDescent="0.3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</row>
    <row r="331" spans="1:29" ht="13" x14ac:dyDescent="0.3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</row>
    <row r="332" spans="1:29" ht="13" x14ac:dyDescent="0.3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</row>
    <row r="333" spans="1:29" ht="13" x14ac:dyDescent="0.3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</row>
    <row r="334" spans="1:29" ht="13" x14ac:dyDescent="0.3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</row>
    <row r="335" spans="1:29" ht="13" x14ac:dyDescent="0.3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</row>
    <row r="336" spans="1:29" ht="13" x14ac:dyDescent="0.3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</row>
    <row r="337" spans="1:29" ht="13" x14ac:dyDescent="0.3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</row>
    <row r="338" spans="1:29" ht="13" x14ac:dyDescent="0.3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</row>
    <row r="339" spans="1:29" ht="13" x14ac:dyDescent="0.3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</row>
    <row r="340" spans="1:29" ht="13" x14ac:dyDescent="0.3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</row>
    <row r="341" spans="1:29" ht="13" x14ac:dyDescent="0.3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</row>
    <row r="342" spans="1:29" ht="13" x14ac:dyDescent="0.3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</row>
    <row r="343" spans="1:29" ht="13" x14ac:dyDescent="0.3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</row>
    <row r="344" spans="1:29" ht="13" x14ac:dyDescent="0.3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</row>
    <row r="345" spans="1:29" ht="13" x14ac:dyDescent="0.3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</row>
    <row r="346" spans="1:29" ht="13" x14ac:dyDescent="0.3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</row>
    <row r="347" spans="1:29" ht="13" x14ac:dyDescent="0.3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</row>
    <row r="348" spans="1:29" ht="13" x14ac:dyDescent="0.3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</row>
    <row r="349" spans="1:29" ht="13" x14ac:dyDescent="0.3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</row>
    <row r="350" spans="1:29" ht="13" x14ac:dyDescent="0.3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</row>
    <row r="351" spans="1:29" ht="13" x14ac:dyDescent="0.3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</row>
    <row r="352" spans="1:29" ht="13" x14ac:dyDescent="0.3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</row>
    <row r="353" spans="1:29" ht="13" x14ac:dyDescent="0.3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</row>
    <row r="354" spans="1:29" ht="13" x14ac:dyDescent="0.3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</row>
    <row r="355" spans="1:29" ht="13" x14ac:dyDescent="0.3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</row>
    <row r="356" spans="1:29" ht="13" x14ac:dyDescent="0.3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</row>
    <row r="357" spans="1:29" ht="13" x14ac:dyDescent="0.3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</row>
    <row r="358" spans="1:29" ht="13" x14ac:dyDescent="0.3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</row>
    <row r="359" spans="1:29" ht="13" x14ac:dyDescent="0.3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</row>
    <row r="360" spans="1:29" ht="13" x14ac:dyDescent="0.3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</row>
    <row r="361" spans="1:29" ht="13" x14ac:dyDescent="0.3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</row>
    <row r="362" spans="1:29" ht="13" x14ac:dyDescent="0.3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</row>
    <row r="363" spans="1:29" ht="13" x14ac:dyDescent="0.3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</row>
    <row r="364" spans="1:29" ht="13" x14ac:dyDescent="0.3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</row>
    <row r="365" spans="1:29" ht="13" x14ac:dyDescent="0.3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</row>
    <row r="366" spans="1:29" ht="13" x14ac:dyDescent="0.3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</row>
    <row r="367" spans="1:29" ht="13" x14ac:dyDescent="0.3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</row>
    <row r="368" spans="1:29" ht="13" x14ac:dyDescent="0.3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</row>
    <row r="369" spans="1:29" ht="13" x14ac:dyDescent="0.3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</row>
    <row r="370" spans="1:29" ht="13" x14ac:dyDescent="0.3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</row>
    <row r="371" spans="1:29" ht="13" x14ac:dyDescent="0.3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</row>
    <row r="372" spans="1:29" ht="13" x14ac:dyDescent="0.3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</row>
    <row r="373" spans="1:29" ht="13" x14ac:dyDescent="0.3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</row>
    <row r="374" spans="1:29" ht="13" x14ac:dyDescent="0.3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</row>
    <row r="375" spans="1:29" ht="13" x14ac:dyDescent="0.3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</row>
    <row r="376" spans="1:29" ht="13" x14ac:dyDescent="0.3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</row>
    <row r="377" spans="1:29" ht="13" x14ac:dyDescent="0.3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</row>
    <row r="378" spans="1:29" ht="13" x14ac:dyDescent="0.3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</row>
    <row r="379" spans="1:29" ht="13" x14ac:dyDescent="0.3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</row>
    <row r="380" spans="1:29" ht="13" x14ac:dyDescent="0.3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</row>
    <row r="381" spans="1:29" ht="13" x14ac:dyDescent="0.3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</row>
    <row r="382" spans="1:29" ht="13" x14ac:dyDescent="0.3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</row>
    <row r="383" spans="1:29" ht="13" x14ac:dyDescent="0.3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</row>
    <row r="384" spans="1:29" ht="13" x14ac:dyDescent="0.3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</row>
    <row r="385" spans="1:29" ht="13" x14ac:dyDescent="0.3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</row>
    <row r="386" spans="1:29" ht="13" x14ac:dyDescent="0.3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</row>
    <row r="387" spans="1:29" ht="13" x14ac:dyDescent="0.3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</row>
    <row r="388" spans="1:29" ht="13" x14ac:dyDescent="0.3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</row>
    <row r="389" spans="1:29" ht="13" x14ac:dyDescent="0.3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</row>
    <row r="390" spans="1:29" ht="13" x14ac:dyDescent="0.3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</row>
    <row r="391" spans="1:29" ht="13" x14ac:dyDescent="0.3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</row>
    <row r="392" spans="1:29" ht="13" x14ac:dyDescent="0.3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</row>
    <row r="393" spans="1:29" ht="13" x14ac:dyDescent="0.3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</row>
    <row r="394" spans="1:29" ht="13" x14ac:dyDescent="0.3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</row>
    <row r="395" spans="1:29" ht="13" x14ac:dyDescent="0.3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</row>
    <row r="396" spans="1:29" ht="13" x14ac:dyDescent="0.3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</row>
    <row r="397" spans="1:29" ht="13" x14ac:dyDescent="0.3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</row>
    <row r="398" spans="1:29" ht="13" x14ac:dyDescent="0.3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</row>
    <row r="399" spans="1:29" ht="13" x14ac:dyDescent="0.3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</row>
    <row r="400" spans="1:29" ht="13" x14ac:dyDescent="0.3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</row>
    <row r="401" spans="1:29" ht="13" x14ac:dyDescent="0.3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</row>
    <row r="402" spans="1:29" ht="13" x14ac:dyDescent="0.3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</row>
    <row r="403" spans="1:29" ht="13" x14ac:dyDescent="0.3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</row>
    <row r="404" spans="1:29" ht="13" x14ac:dyDescent="0.3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</row>
    <row r="405" spans="1:29" ht="13" x14ac:dyDescent="0.3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</row>
    <row r="406" spans="1:29" ht="13" x14ac:dyDescent="0.3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</row>
    <row r="407" spans="1:29" ht="13" x14ac:dyDescent="0.3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</row>
    <row r="408" spans="1:29" ht="13" x14ac:dyDescent="0.3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</row>
    <row r="409" spans="1:29" ht="13" x14ac:dyDescent="0.3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</row>
    <row r="410" spans="1:29" ht="13" x14ac:dyDescent="0.3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</row>
    <row r="411" spans="1:29" ht="13" x14ac:dyDescent="0.3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</row>
    <row r="412" spans="1:29" ht="13" x14ac:dyDescent="0.3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</row>
    <row r="413" spans="1:29" ht="13" x14ac:dyDescent="0.3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</row>
    <row r="414" spans="1:29" ht="13" x14ac:dyDescent="0.3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</row>
    <row r="415" spans="1:29" ht="13" x14ac:dyDescent="0.3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</row>
    <row r="416" spans="1:29" ht="13" x14ac:dyDescent="0.3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</row>
    <row r="417" spans="1:29" ht="13" x14ac:dyDescent="0.3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</row>
    <row r="418" spans="1:29" ht="13" x14ac:dyDescent="0.3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</row>
    <row r="419" spans="1:29" ht="13" x14ac:dyDescent="0.3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</row>
    <row r="420" spans="1:29" ht="13" x14ac:dyDescent="0.3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</row>
    <row r="421" spans="1:29" ht="13" x14ac:dyDescent="0.3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</row>
    <row r="422" spans="1:29" ht="13" x14ac:dyDescent="0.3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</row>
    <row r="423" spans="1:29" ht="13" x14ac:dyDescent="0.3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</row>
    <row r="424" spans="1:29" ht="13" x14ac:dyDescent="0.3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</row>
    <row r="425" spans="1:29" ht="13" x14ac:dyDescent="0.3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</row>
    <row r="426" spans="1:29" ht="13" x14ac:dyDescent="0.3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</row>
    <row r="427" spans="1:29" ht="13" x14ac:dyDescent="0.3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</row>
    <row r="428" spans="1:29" ht="13" x14ac:dyDescent="0.3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</row>
    <row r="429" spans="1:29" ht="13" x14ac:dyDescent="0.3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</row>
    <row r="430" spans="1:29" ht="13" x14ac:dyDescent="0.3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</row>
    <row r="431" spans="1:29" ht="13" x14ac:dyDescent="0.3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</row>
    <row r="432" spans="1:29" ht="13" x14ac:dyDescent="0.3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</row>
    <row r="433" spans="1:29" ht="13" x14ac:dyDescent="0.3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</row>
    <row r="434" spans="1:29" ht="13" x14ac:dyDescent="0.3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</row>
    <row r="435" spans="1:29" ht="13" x14ac:dyDescent="0.3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</row>
    <row r="436" spans="1:29" ht="13" x14ac:dyDescent="0.3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</row>
    <row r="437" spans="1:29" ht="13" x14ac:dyDescent="0.3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</row>
    <row r="438" spans="1:29" ht="13" x14ac:dyDescent="0.3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</row>
    <row r="439" spans="1:29" ht="13" x14ac:dyDescent="0.3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</row>
    <row r="440" spans="1:29" ht="13" x14ac:dyDescent="0.3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</row>
    <row r="441" spans="1:29" ht="13" x14ac:dyDescent="0.3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</row>
    <row r="442" spans="1:29" ht="13" x14ac:dyDescent="0.3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</row>
    <row r="443" spans="1:29" ht="13" x14ac:dyDescent="0.3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</row>
    <row r="444" spans="1:29" ht="13" x14ac:dyDescent="0.3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</row>
    <row r="445" spans="1:29" ht="13" x14ac:dyDescent="0.3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</row>
    <row r="446" spans="1:29" ht="13" x14ac:dyDescent="0.3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</row>
    <row r="447" spans="1:29" ht="13" x14ac:dyDescent="0.3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</row>
    <row r="448" spans="1:29" ht="13" x14ac:dyDescent="0.3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</row>
    <row r="449" spans="1:29" ht="13" x14ac:dyDescent="0.3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</row>
    <row r="450" spans="1:29" ht="13" x14ac:dyDescent="0.3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</row>
    <row r="451" spans="1:29" ht="13" x14ac:dyDescent="0.3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</row>
    <row r="452" spans="1:29" ht="13" x14ac:dyDescent="0.3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</row>
    <row r="453" spans="1:29" ht="13" x14ac:dyDescent="0.3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</row>
    <row r="454" spans="1:29" ht="13" x14ac:dyDescent="0.3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</row>
    <row r="455" spans="1:29" ht="13" x14ac:dyDescent="0.3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</row>
    <row r="456" spans="1:29" ht="13" x14ac:dyDescent="0.3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</row>
    <row r="457" spans="1:29" ht="13" x14ac:dyDescent="0.3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</row>
    <row r="458" spans="1:29" ht="13" x14ac:dyDescent="0.3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</row>
    <row r="459" spans="1:29" ht="13" x14ac:dyDescent="0.3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</row>
    <row r="460" spans="1:29" ht="13" x14ac:dyDescent="0.3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</row>
    <row r="461" spans="1:29" ht="13" x14ac:dyDescent="0.3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</row>
    <row r="462" spans="1:29" ht="13" x14ac:dyDescent="0.3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</row>
    <row r="463" spans="1:29" ht="13" x14ac:dyDescent="0.3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</row>
    <row r="464" spans="1:29" ht="13" x14ac:dyDescent="0.3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</row>
    <row r="465" spans="1:29" ht="13" x14ac:dyDescent="0.3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</row>
    <row r="466" spans="1:29" ht="13" x14ac:dyDescent="0.3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</row>
    <row r="467" spans="1:29" ht="13" x14ac:dyDescent="0.3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</row>
    <row r="468" spans="1:29" ht="13" x14ac:dyDescent="0.3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</row>
    <row r="469" spans="1:29" ht="13" x14ac:dyDescent="0.3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</row>
    <row r="470" spans="1:29" ht="13" x14ac:dyDescent="0.3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</row>
    <row r="471" spans="1:29" ht="13" x14ac:dyDescent="0.3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</row>
    <row r="472" spans="1:29" ht="13" x14ac:dyDescent="0.3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</row>
    <row r="473" spans="1:29" ht="13" x14ac:dyDescent="0.3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</row>
    <row r="474" spans="1:29" ht="13" x14ac:dyDescent="0.3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</row>
    <row r="475" spans="1:29" ht="13" x14ac:dyDescent="0.3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</row>
    <row r="476" spans="1:29" ht="13" x14ac:dyDescent="0.3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</row>
    <row r="477" spans="1:29" ht="13" x14ac:dyDescent="0.3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</row>
    <row r="478" spans="1:29" ht="13" x14ac:dyDescent="0.3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</row>
    <row r="479" spans="1:29" ht="13" x14ac:dyDescent="0.3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</row>
    <row r="480" spans="1:29" ht="13" x14ac:dyDescent="0.3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</row>
    <row r="481" spans="1:29" ht="13" x14ac:dyDescent="0.3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</row>
    <row r="482" spans="1:29" ht="13" x14ac:dyDescent="0.3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</row>
    <row r="483" spans="1:29" ht="13" x14ac:dyDescent="0.3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</row>
    <row r="484" spans="1:29" ht="13" x14ac:dyDescent="0.3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</row>
    <row r="485" spans="1:29" ht="13" x14ac:dyDescent="0.3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</row>
    <row r="486" spans="1:29" ht="13" x14ac:dyDescent="0.3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</row>
    <row r="487" spans="1:29" ht="13" x14ac:dyDescent="0.3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</row>
    <row r="488" spans="1:29" ht="13" x14ac:dyDescent="0.3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</row>
    <row r="489" spans="1:29" ht="13" x14ac:dyDescent="0.3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</row>
    <row r="490" spans="1:29" ht="13" x14ac:dyDescent="0.3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</row>
    <row r="491" spans="1:29" ht="13" x14ac:dyDescent="0.3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</row>
    <row r="492" spans="1:29" ht="13" x14ac:dyDescent="0.3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</row>
    <row r="493" spans="1:29" ht="13" x14ac:dyDescent="0.3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</row>
    <row r="494" spans="1:29" ht="13" x14ac:dyDescent="0.3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</row>
    <row r="495" spans="1:29" ht="13" x14ac:dyDescent="0.3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</row>
    <row r="496" spans="1:29" ht="13" x14ac:dyDescent="0.3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</row>
    <row r="497" spans="1:29" ht="13" x14ac:dyDescent="0.3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</row>
    <row r="498" spans="1:29" ht="13" x14ac:dyDescent="0.3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</row>
    <row r="499" spans="1:29" ht="13" x14ac:dyDescent="0.3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</row>
    <row r="500" spans="1:29" ht="13" x14ac:dyDescent="0.3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</row>
    <row r="501" spans="1:29" ht="13" x14ac:dyDescent="0.3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</row>
    <row r="502" spans="1:29" ht="13" x14ac:dyDescent="0.3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</row>
    <row r="503" spans="1:29" ht="13" x14ac:dyDescent="0.3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</row>
    <row r="504" spans="1:29" ht="13" x14ac:dyDescent="0.3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</row>
    <row r="505" spans="1:29" ht="13" x14ac:dyDescent="0.3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</row>
    <row r="506" spans="1:29" ht="13" x14ac:dyDescent="0.3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</row>
    <row r="507" spans="1:29" ht="13" x14ac:dyDescent="0.3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</row>
    <row r="508" spans="1:29" ht="13" x14ac:dyDescent="0.3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</row>
    <row r="509" spans="1:29" ht="13" x14ac:dyDescent="0.3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</row>
    <row r="510" spans="1:29" ht="13" x14ac:dyDescent="0.3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</row>
    <row r="511" spans="1:29" ht="13" x14ac:dyDescent="0.3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</row>
    <row r="512" spans="1:29" ht="13" x14ac:dyDescent="0.3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</row>
    <row r="513" spans="1:29" ht="13" x14ac:dyDescent="0.3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</row>
    <row r="514" spans="1:29" ht="13" x14ac:dyDescent="0.3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</row>
    <row r="515" spans="1:29" ht="13" x14ac:dyDescent="0.3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</row>
    <row r="516" spans="1:29" ht="13" x14ac:dyDescent="0.3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</row>
    <row r="517" spans="1:29" ht="13" x14ac:dyDescent="0.3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</row>
    <row r="518" spans="1:29" ht="13" x14ac:dyDescent="0.3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</row>
    <row r="519" spans="1:29" ht="13" x14ac:dyDescent="0.3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</row>
    <row r="520" spans="1:29" ht="13" x14ac:dyDescent="0.3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</row>
    <row r="521" spans="1:29" ht="13" x14ac:dyDescent="0.3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</row>
    <row r="522" spans="1:29" ht="13" x14ac:dyDescent="0.3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</row>
    <row r="523" spans="1:29" ht="13" x14ac:dyDescent="0.3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</row>
    <row r="524" spans="1:29" ht="13" x14ac:dyDescent="0.3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</row>
    <row r="525" spans="1:29" ht="13" x14ac:dyDescent="0.3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</row>
    <row r="526" spans="1:29" ht="13" x14ac:dyDescent="0.3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</row>
    <row r="527" spans="1:29" ht="13" x14ac:dyDescent="0.3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</row>
    <row r="528" spans="1:29" ht="13" x14ac:dyDescent="0.3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</row>
    <row r="529" spans="1:29" ht="13" x14ac:dyDescent="0.3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</row>
    <row r="530" spans="1:29" ht="13" x14ac:dyDescent="0.3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</row>
    <row r="531" spans="1:29" ht="13" x14ac:dyDescent="0.3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</row>
    <row r="532" spans="1:29" ht="13" x14ac:dyDescent="0.3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</row>
    <row r="533" spans="1:29" ht="13" x14ac:dyDescent="0.3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</row>
    <row r="534" spans="1:29" ht="13" x14ac:dyDescent="0.3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</row>
    <row r="535" spans="1:29" ht="13" x14ac:dyDescent="0.3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</row>
    <row r="536" spans="1:29" ht="13" x14ac:dyDescent="0.3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</row>
    <row r="537" spans="1:29" ht="13" x14ac:dyDescent="0.3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</row>
    <row r="538" spans="1:29" ht="13" x14ac:dyDescent="0.3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</row>
    <row r="539" spans="1:29" ht="13" x14ac:dyDescent="0.3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</row>
    <row r="540" spans="1:29" ht="13" x14ac:dyDescent="0.3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</row>
    <row r="541" spans="1:29" ht="13" x14ac:dyDescent="0.3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</row>
    <row r="542" spans="1:29" ht="13" x14ac:dyDescent="0.3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</row>
    <row r="543" spans="1:29" ht="13" x14ac:dyDescent="0.3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  <c r="AB543" s="11"/>
      <c r="AC543" s="11"/>
    </row>
    <row r="544" spans="1:29" ht="13" x14ac:dyDescent="0.3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  <c r="AB544" s="11"/>
      <c r="AC544" s="11"/>
    </row>
    <row r="545" spans="1:29" ht="13" x14ac:dyDescent="0.3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  <c r="AB545" s="11"/>
      <c r="AC545" s="11"/>
    </row>
    <row r="546" spans="1:29" ht="13" x14ac:dyDescent="0.3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  <c r="AB546" s="11"/>
      <c r="AC546" s="11"/>
    </row>
    <row r="547" spans="1:29" ht="13" x14ac:dyDescent="0.3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  <c r="AB547" s="11"/>
      <c r="AC547" s="11"/>
    </row>
    <row r="548" spans="1:29" ht="13" x14ac:dyDescent="0.3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  <c r="AB548" s="11"/>
      <c r="AC548" s="11"/>
    </row>
    <row r="549" spans="1:29" ht="13" x14ac:dyDescent="0.3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  <c r="AB549" s="11"/>
      <c r="AC549" s="11"/>
    </row>
    <row r="550" spans="1:29" ht="13" x14ac:dyDescent="0.3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  <c r="AB550" s="11"/>
      <c r="AC550" s="11"/>
    </row>
    <row r="551" spans="1:29" ht="13" x14ac:dyDescent="0.3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  <c r="AB551" s="11"/>
      <c r="AC551" s="11"/>
    </row>
    <row r="552" spans="1:29" ht="13" x14ac:dyDescent="0.3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  <c r="AB552" s="11"/>
      <c r="AC552" s="11"/>
    </row>
    <row r="553" spans="1:29" ht="13" x14ac:dyDescent="0.3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  <c r="AB553" s="11"/>
      <c r="AC553" s="11"/>
    </row>
    <row r="554" spans="1:29" ht="13" x14ac:dyDescent="0.3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  <c r="AB554" s="11"/>
      <c r="AC554" s="11"/>
    </row>
    <row r="555" spans="1:29" ht="13" x14ac:dyDescent="0.3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  <c r="AB555" s="11"/>
      <c r="AC555" s="11"/>
    </row>
    <row r="556" spans="1:29" ht="13" x14ac:dyDescent="0.3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  <c r="AB556" s="11"/>
      <c r="AC556" s="11"/>
    </row>
    <row r="557" spans="1:29" ht="13" x14ac:dyDescent="0.3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  <c r="AB557" s="11"/>
      <c r="AC557" s="11"/>
    </row>
    <row r="558" spans="1:29" ht="13" x14ac:dyDescent="0.3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  <c r="AB558" s="11"/>
      <c r="AC558" s="11"/>
    </row>
    <row r="559" spans="1:29" ht="13" x14ac:dyDescent="0.3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  <c r="AB559" s="11"/>
      <c r="AC559" s="11"/>
    </row>
    <row r="560" spans="1:29" ht="13" x14ac:dyDescent="0.3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  <c r="AB560" s="11"/>
      <c r="AC560" s="11"/>
    </row>
    <row r="561" spans="1:29" ht="13" x14ac:dyDescent="0.3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  <c r="AB561" s="11"/>
      <c r="AC561" s="11"/>
    </row>
    <row r="562" spans="1:29" ht="13" x14ac:dyDescent="0.3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  <c r="AB562" s="11"/>
      <c r="AC562" s="11"/>
    </row>
    <row r="563" spans="1:29" ht="13" x14ac:dyDescent="0.3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  <c r="AA563" s="11"/>
      <c r="AB563" s="11"/>
      <c r="AC563" s="11"/>
    </row>
    <row r="564" spans="1:29" ht="13" x14ac:dyDescent="0.3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  <c r="AB564" s="11"/>
      <c r="AC564" s="11"/>
    </row>
    <row r="565" spans="1:29" ht="13" x14ac:dyDescent="0.3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  <c r="AB565" s="11"/>
      <c r="AC565" s="11"/>
    </row>
    <row r="566" spans="1:29" ht="13" x14ac:dyDescent="0.3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  <c r="AB566" s="11"/>
      <c r="AC566" s="11"/>
    </row>
    <row r="567" spans="1:29" ht="13" x14ac:dyDescent="0.3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  <c r="AB567" s="11"/>
      <c r="AC567" s="11"/>
    </row>
    <row r="568" spans="1:29" ht="13" x14ac:dyDescent="0.3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  <c r="AB568" s="11"/>
      <c r="AC568" s="11"/>
    </row>
    <row r="569" spans="1:29" ht="13" x14ac:dyDescent="0.3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  <c r="AB569" s="11"/>
      <c r="AC569" s="11"/>
    </row>
    <row r="570" spans="1:29" ht="13" x14ac:dyDescent="0.3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  <c r="AB570" s="11"/>
      <c r="AC570" s="11"/>
    </row>
    <row r="571" spans="1:29" ht="13" x14ac:dyDescent="0.3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  <c r="AB571" s="11"/>
      <c r="AC571" s="11"/>
    </row>
    <row r="572" spans="1:29" ht="13" x14ac:dyDescent="0.3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  <c r="AB572" s="11"/>
      <c r="AC572" s="11"/>
    </row>
    <row r="573" spans="1:29" ht="13" x14ac:dyDescent="0.3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  <c r="AB573" s="11"/>
      <c r="AC573" s="11"/>
    </row>
    <row r="574" spans="1:29" ht="13" x14ac:dyDescent="0.3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  <c r="AB574" s="11"/>
      <c r="AC574" s="11"/>
    </row>
    <row r="575" spans="1:29" ht="13" x14ac:dyDescent="0.3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  <c r="AB575" s="11"/>
      <c r="AC575" s="11"/>
    </row>
    <row r="576" spans="1:29" ht="13" x14ac:dyDescent="0.3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  <c r="AB576" s="11"/>
      <c r="AC576" s="11"/>
    </row>
    <row r="577" spans="1:29" ht="13" x14ac:dyDescent="0.3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  <c r="AB577" s="11"/>
      <c r="AC577" s="11"/>
    </row>
    <row r="578" spans="1:29" ht="13" x14ac:dyDescent="0.3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  <c r="AA578" s="11"/>
      <c r="AB578" s="11"/>
      <c r="AC578" s="11"/>
    </row>
    <row r="579" spans="1:29" ht="13" x14ac:dyDescent="0.3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  <c r="AA579" s="11"/>
      <c r="AB579" s="11"/>
      <c r="AC579" s="11"/>
    </row>
    <row r="580" spans="1:29" ht="13" x14ac:dyDescent="0.3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  <c r="AB580" s="11"/>
      <c r="AC580" s="11"/>
    </row>
    <row r="581" spans="1:29" ht="13" x14ac:dyDescent="0.3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  <c r="AB581" s="11"/>
      <c r="AC581" s="11"/>
    </row>
    <row r="582" spans="1:29" ht="13" x14ac:dyDescent="0.3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  <c r="AB582" s="11"/>
      <c r="AC582" s="11"/>
    </row>
    <row r="583" spans="1:29" ht="13" x14ac:dyDescent="0.3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  <c r="AB583" s="11"/>
      <c r="AC583" s="11"/>
    </row>
    <row r="584" spans="1:29" ht="13" x14ac:dyDescent="0.3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  <c r="AB584" s="11"/>
      <c r="AC584" s="11"/>
    </row>
    <row r="585" spans="1:29" ht="13" x14ac:dyDescent="0.3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  <c r="AB585" s="11"/>
      <c r="AC585" s="11"/>
    </row>
    <row r="586" spans="1:29" ht="13" x14ac:dyDescent="0.3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  <c r="AB586" s="11"/>
      <c r="AC586" s="11"/>
    </row>
    <row r="587" spans="1:29" ht="13" x14ac:dyDescent="0.3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  <c r="AB587" s="11"/>
      <c r="AC587" s="11"/>
    </row>
    <row r="588" spans="1:29" ht="13" x14ac:dyDescent="0.3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  <c r="AA588" s="11"/>
      <c r="AB588" s="11"/>
      <c r="AC588" s="11"/>
    </row>
    <row r="589" spans="1:29" ht="13" x14ac:dyDescent="0.3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  <c r="AA589" s="11"/>
      <c r="AB589" s="11"/>
      <c r="AC589" s="11"/>
    </row>
    <row r="590" spans="1:29" ht="13" x14ac:dyDescent="0.3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  <c r="AB590" s="11"/>
      <c r="AC590" s="11"/>
    </row>
    <row r="591" spans="1:29" ht="13" x14ac:dyDescent="0.3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  <c r="AB591" s="11"/>
      <c r="AC591" s="11"/>
    </row>
    <row r="592" spans="1:29" ht="13" x14ac:dyDescent="0.3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  <c r="AB592" s="11"/>
      <c r="AC592" s="11"/>
    </row>
    <row r="593" spans="1:29" ht="13" x14ac:dyDescent="0.3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  <c r="AA593" s="11"/>
      <c r="AB593" s="11"/>
      <c r="AC593" s="11"/>
    </row>
    <row r="594" spans="1:29" ht="13" x14ac:dyDescent="0.3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  <c r="AA594" s="11"/>
      <c r="AB594" s="11"/>
      <c r="AC594" s="11"/>
    </row>
    <row r="595" spans="1:29" ht="13" x14ac:dyDescent="0.3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  <c r="AA595" s="11"/>
      <c r="AB595" s="11"/>
      <c r="AC595" s="11"/>
    </row>
    <row r="596" spans="1:29" ht="13" x14ac:dyDescent="0.3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  <c r="AA596" s="11"/>
      <c r="AB596" s="11"/>
      <c r="AC596" s="11"/>
    </row>
    <row r="597" spans="1:29" ht="13" x14ac:dyDescent="0.3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  <c r="AA597" s="11"/>
      <c r="AB597" s="11"/>
      <c r="AC597" s="11"/>
    </row>
    <row r="598" spans="1:29" ht="13" x14ac:dyDescent="0.3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  <c r="AA598" s="11"/>
      <c r="AB598" s="11"/>
      <c r="AC598" s="11"/>
    </row>
    <row r="599" spans="1:29" ht="13" x14ac:dyDescent="0.3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  <c r="AA599" s="11"/>
      <c r="AB599" s="11"/>
      <c r="AC599" s="11"/>
    </row>
    <row r="600" spans="1:29" ht="13" x14ac:dyDescent="0.3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  <c r="AA600" s="11"/>
      <c r="AB600" s="11"/>
      <c r="AC600" s="11"/>
    </row>
    <row r="601" spans="1:29" ht="13" x14ac:dyDescent="0.3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  <c r="AA601" s="11"/>
      <c r="AB601" s="11"/>
      <c r="AC601" s="11"/>
    </row>
    <row r="602" spans="1:29" ht="13" x14ac:dyDescent="0.3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  <c r="AA602" s="11"/>
      <c r="AB602" s="11"/>
      <c r="AC602" s="11"/>
    </row>
    <row r="603" spans="1:29" ht="13" x14ac:dyDescent="0.3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  <c r="AA603" s="11"/>
      <c r="AB603" s="11"/>
      <c r="AC603" s="11"/>
    </row>
    <row r="604" spans="1:29" ht="13" x14ac:dyDescent="0.3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  <c r="AA604" s="11"/>
      <c r="AB604" s="11"/>
      <c r="AC604" s="11"/>
    </row>
    <row r="605" spans="1:29" ht="13" x14ac:dyDescent="0.3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  <c r="AA605" s="11"/>
      <c r="AB605" s="11"/>
      <c r="AC605" s="11"/>
    </row>
    <row r="606" spans="1:29" ht="13" x14ac:dyDescent="0.3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  <c r="AA606" s="11"/>
      <c r="AB606" s="11"/>
      <c r="AC606" s="11"/>
    </row>
    <row r="607" spans="1:29" ht="13" x14ac:dyDescent="0.3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  <c r="AA607" s="11"/>
      <c r="AB607" s="11"/>
      <c r="AC607" s="11"/>
    </row>
    <row r="608" spans="1:29" ht="13" x14ac:dyDescent="0.3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  <c r="AA608" s="11"/>
      <c r="AB608" s="11"/>
      <c r="AC608" s="11"/>
    </row>
    <row r="609" spans="1:29" ht="13" x14ac:dyDescent="0.3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  <c r="AA609" s="11"/>
      <c r="AB609" s="11"/>
      <c r="AC609" s="11"/>
    </row>
    <row r="610" spans="1:29" ht="13" x14ac:dyDescent="0.3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  <c r="AA610" s="11"/>
      <c r="AB610" s="11"/>
      <c r="AC610" s="11"/>
    </row>
    <row r="611" spans="1:29" ht="13" x14ac:dyDescent="0.3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  <c r="AA611" s="11"/>
      <c r="AB611" s="11"/>
      <c r="AC611" s="11"/>
    </row>
    <row r="612" spans="1:29" ht="13" x14ac:dyDescent="0.3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  <c r="AA612" s="11"/>
      <c r="AB612" s="11"/>
      <c r="AC612" s="11"/>
    </row>
    <row r="613" spans="1:29" ht="13" x14ac:dyDescent="0.3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  <c r="AA613" s="11"/>
      <c r="AB613" s="11"/>
      <c r="AC613" s="11"/>
    </row>
    <row r="614" spans="1:29" ht="13" x14ac:dyDescent="0.3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  <c r="AA614" s="11"/>
      <c r="AB614" s="11"/>
      <c r="AC614" s="11"/>
    </row>
    <row r="615" spans="1:29" ht="13" x14ac:dyDescent="0.3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  <c r="AA615" s="11"/>
      <c r="AB615" s="11"/>
      <c r="AC615" s="11"/>
    </row>
    <row r="616" spans="1:29" ht="13" x14ac:dyDescent="0.3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  <c r="AA616" s="11"/>
      <c r="AB616" s="11"/>
      <c r="AC616" s="11"/>
    </row>
    <row r="617" spans="1:29" ht="13" x14ac:dyDescent="0.3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  <c r="AA617" s="11"/>
      <c r="AB617" s="11"/>
      <c r="AC617" s="11"/>
    </row>
    <row r="618" spans="1:29" ht="13" x14ac:dyDescent="0.3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  <c r="AA618" s="11"/>
      <c r="AB618" s="11"/>
      <c r="AC618" s="11"/>
    </row>
    <row r="619" spans="1:29" ht="13" x14ac:dyDescent="0.3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  <c r="AA619" s="11"/>
      <c r="AB619" s="11"/>
      <c r="AC619" s="11"/>
    </row>
    <row r="620" spans="1:29" ht="13" x14ac:dyDescent="0.3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  <c r="AA620" s="11"/>
      <c r="AB620" s="11"/>
      <c r="AC620" s="11"/>
    </row>
    <row r="621" spans="1:29" ht="13" x14ac:dyDescent="0.3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  <c r="AA621" s="11"/>
      <c r="AB621" s="11"/>
      <c r="AC621" s="11"/>
    </row>
    <row r="622" spans="1:29" ht="13" x14ac:dyDescent="0.3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  <c r="AA622" s="11"/>
      <c r="AB622" s="11"/>
      <c r="AC622" s="11"/>
    </row>
    <row r="623" spans="1:29" ht="13" x14ac:dyDescent="0.3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  <c r="AA623" s="11"/>
      <c r="AB623" s="11"/>
      <c r="AC623" s="11"/>
    </row>
    <row r="624" spans="1:29" ht="13" x14ac:dyDescent="0.3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  <c r="AA624" s="11"/>
      <c r="AB624" s="11"/>
      <c r="AC624" s="11"/>
    </row>
    <row r="625" spans="1:29" ht="13" x14ac:dyDescent="0.3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  <c r="AA625" s="11"/>
      <c r="AB625" s="11"/>
      <c r="AC625" s="11"/>
    </row>
    <row r="626" spans="1:29" ht="13" x14ac:dyDescent="0.3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  <c r="AA626" s="11"/>
      <c r="AB626" s="11"/>
      <c r="AC626" s="11"/>
    </row>
    <row r="627" spans="1:29" ht="13" x14ac:dyDescent="0.3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  <c r="AA627" s="11"/>
      <c r="AB627" s="11"/>
      <c r="AC627" s="11"/>
    </row>
    <row r="628" spans="1:29" ht="13" x14ac:dyDescent="0.3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  <c r="AA628" s="11"/>
      <c r="AB628" s="11"/>
      <c r="AC628" s="11"/>
    </row>
    <row r="629" spans="1:29" ht="13" x14ac:dyDescent="0.3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  <c r="AA629" s="11"/>
      <c r="AB629" s="11"/>
      <c r="AC629" s="11"/>
    </row>
    <row r="630" spans="1:29" ht="13" x14ac:dyDescent="0.3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  <c r="AA630" s="11"/>
      <c r="AB630" s="11"/>
      <c r="AC630" s="11"/>
    </row>
    <row r="631" spans="1:29" ht="13" x14ac:dyDescent="0.3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  <c r="AA631" s="11"/>
      <c r="AB631" s="11"/>
      <c r="AC631" s="11"/>
    </row>
    <row r="632" spans="1:29" ht="13" x14ac:dyDescent="0.3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  <c r="AA632" s="11"/>
      <c r="AB632" s="11"/>
      <c r="AC632" s="11"/>
    </row>
    <row r="633" spans="1:29" ht="13" x14ac:dyDescent="0.3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  <c r="AA633" s="11"/>
      <c r="AB633" s="11"/>
      <c r="AC633" s="11"/>
    </row>
    <row r="634" spans="1:29" ht="13" x14ac:dyDescent="0.3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  <c r="AA634" s="11"/>
      <c r="AB634" s="11"/>
      <c r="AC634" s="11"/>
    </row>
    <row r="635" spans="1:29" ht="13" x14ac:dyDescent="0.3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  <c r="AA635" s="11"/>
      <c r="AB635" s="11"/>
      <c r="AC635" s="11"/>
    </row>
    <row r="636" spans="1:29" ht="13" x14ac:dyDescent="0.3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  <c r="AA636" s="11"/>
      <c r="AB636" s="11"/>
      <c r="AC636" s="11"/>
    </row>
    <row r="637" spans="1:29" ht="13" x14ac:dyDescent="0.3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  <c r="AA637" s="11"/>
      <c r="AB637" s="11"/>
      <c r="AC637" s="11"/>
    </row>
    <row r="638" spans="1:29" ht="13" x14ac:dyDescent="0.3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  <c r="AA638" s="11"/>
      <c r="AB638" s="11"/>
      <c r="AC638" s="11"/>
    </row>
    <row r="639" spans="1:29" ht="13" x14ac:dyDescent="0.3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  <c r="AA639" s="11"/>
      <c r="AB639" s="11"/>
      <c r="AC639" s="11"/>
    </row>
    <row r="640" spans="1:29" ht="13" x14ac:dyDescent="0.3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  <c r="AA640" s="11"/>
      <c r="AB640" s="11"/>
      <c r="AC640" s="11"/>
    </row>
    <row r="641" spans="1:29" ht="13" x14ac:dyDescent="0.3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  <c r="AA641" s="11"/>
      <c r="AB641" s="11"/>
      <c r="AC641" s="11"/>
    </row>
    <row r="642" spans="1:29" ht="13" x14ac:dyDescent="0.3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  <c r="AA642" s="11"/>
      <c r="AB642" s="11"/>
      <c r="AC642" s="11"/>
    </row>
    <row r="643" spans="1:29" ht="13" x14ac:dyDescent="0.3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  <c r="AA643" s="11"/>
      <c r="AB643" s="11"/>
      <c r="AC643" s="11"/>
    </row>
    <row r="644" spans="1:29" ht="13" x14ac:dyDescent="0.3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  <c r="AA644" s="11"/>
      <c r="AB644" s="11"/>
      <c r="AC644" s="11"/>
    </row>
    <row r="645" spans="1:29" ht="13" x14ac:dyDescent="0.3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  <c r="AA645" s="11"/>
      <c r="AB645" s="11"/>
      <c r="AC645" s="11"/>
    </row>
    <row r="646" spans="1:29" ht="13" x14ac:dyDescent="0.3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  <c r="AA646" s="11"/>
      <c r="AB646" s="11"/>
      <c r="AC646" s="11"/>
    </row>
    <row r="647" spans="1:29" ht="13" x14ac:dyDescent="0.3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  <c r="AA647" s="11"/>
      <c r="AB647" s="11"/>
      <c r="AC647" s="11"/>
    </row>
    <row r="648" spans="1:29" ht="13" x14ac:dyDescent="0.3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  <c r="AA648" s="11"/>
      <c r="AB648" s="11"/>
      <c r="AC648" s="11"/>
    </row>
    <row r="649" spans="1:29" ht="13" x14ac:dyDescent="0.3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  <c r="AA649" s="11"/>
      <c r="AB649" s="11"/>
      <c r="AC649" s="11"/>
    </row>
    <row r="650" spans="1:29" ht="13" x14ac:dyDescent="0.3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  <c r="AA650" s="11"/>
      <c r="AB650" s="11"/>
      <c r="AC650" s="11"/>
    </row>
    <row r="651" spans="1:29" ht="13" x14ac:dyDescent="0.3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  <c r="AA651" s="11"/>
      <c r="AB651" s="11"/>
      <c r="AC651" s="11"/>
    </row>
    <row r="652" spans="1:29" ht="13" x14ac:dyDescent="0.3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  <c r="AA652" s="11"/>
      <c r="AB652" s="11"/>
      <c r="AC652" s="11"/>
    </row>
    <row r="653" spans="1:29" ht="13" x14ac:dyDescent="0.3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  <c r="AA653" s="11"/>
      <c r="AB653" s="11"/>
      <c r="AC653" s="11"/>
    </row>
    <row r="654" spans="1:29" ht="13" x14ac:dyDescent="0.3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  <c r="AA654" s="11"/>
      <c r="AB654" s="11"/>
      <c r="AC654" s="11"/>
    </row>
    <row r="655" spans="1:29" ht="13" x14ac:dyDescent="0.3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  <c r="AA655" s="11"/>
      <c r="AB655" s="11"/>
      <c r="AC655" s="11"/>
    </row>
    <row r="656" spans="1:29" ht="13" x14ac:dyDescent="0.3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  <c r="AA656" s="11"/>
      <c r="AB656" s="11"/>
      <c r="AC656" s="11"/>
    </row>
    <row r="657" spans="1:29" ht="13" x14ac:dyDescent="0.3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  <c r="AA657" s="11"/>
      <c r="AB657" s="11"/>
      <c r="AC657" s="11"/>
    </row>
    <row r="658" spans="1:29" ht="13" x14ac:dyDescent="0.3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  <c r="AA658" s="11"/>
      <c r="AB658" s="11"/>
      <c r="AC658" s="11"/>
    </row>
    <row r="659" spans="1:29" ht="13" x14ac:dyDescent="0.3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  <c r="AA659" s="11"/>
      <c r="AB659" s="11"/>
      <c r="AC659" s="11"/>
    </row>
    <row r="660" spans="1:29" ht="13" x14ac:dyDescent="0.3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  <c r="AA660" s="11"/>
      <c r="AB660" s="11"/>
      <c r="AC660" s="11"/>
    </row>
    <row r="661" spans="1:29" ht="13" x14ac:dyDescent="0.3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  <c r="AA661" s="11"/>
      <c r="AB661" s="11"/>
      <c r="AC661" s="11"/>
    </row>
    <row r="662" spans="1:29" ht="13" x14ac:dyDescent="0.3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  <c r="AA662" s="11"/>
      <c r="AB662" s="11"/>
      <c r="AC662" s="11"/>
    </row>
    <row r="663" spans="1:29" ht="13" x14ac:dyDescent="0.3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  <c r="AA663" s="11"/>
      <c r="AB663" s="11"/>
      <c r="AC663" s="11"/>
    </row>
    <row r="664" spans="1:29" ht="13" x14ac:dyDescent="0.3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  <c r="AA664" s="11"/>
      <c r="AB664" s="11"/>
      <c r="AC664" s="11"/>
    </row>
    <row r="665" spans="1:29" ht="13" x14ac:dyDescent="0.3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  <c r="AA665" s="11"/>
      <c r="AB665" s="11"/>
      <c r="AC665" s="11"/>
    </row>
    <row r="666" spans="1:29" ht="13" x14ac:dyDescent="0.3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  <c r="AA666" s="11"/>
      <c r="AB666" s="11"/>
      <c r="AC666" s="11"/>
    </row>
    <row r="667" spans="1:29" ht="13" x14ac:dyDescent="0.3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  <c r="AA667" s="11"/>
      <c r="AB667" s="11"/>
      <c r="AC667" s="11"/>
    </row>
    <row r="668" spans="1:29" ht="13" x14ac:dyDescent="0.3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  <c r="AA668" s="11"/>
      <c r="AB668" s="11"/>
      <c r="AC668" s="11"/>
    </row>
    <row r="669" spans="1:29" ht="13" x14ac:dyDescent="0.3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  <c r="AA669" s="11"/>
      <c r="AB669" s="11"/>
      <c r="AC669" s="11"/>
    </row>
    <row r="670" spans="1:29" ht="13" x14ac:dyDescent="0.3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  <c r="AA670" s="11"/>
      <c r="AB670" s="11"/>
      <c r="AC670" s="11"/>
    </row>
    <row r="671" spans="1:29" ht="13" x14ac:dyDescent="0.3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  <c r="AA671" s="11"/>
      <c r="AB671" s="11"/>
      <c r="AC671" s="11"/>
    </row>
    <row r="672" spans="1:29" ht="13" x14ac:dyDescent="0.3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  <c r="AA672" s="11"/>
      <c r="AB672" s="11"/>
      <c r="AC672" s="11"/>
    </row>
    <row r="673" spans="1:29" ht="13" x14ac:dyDescent="0.3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  <c r="AA673" s="11"/>
      <c r="AB673" s="11"/>
      <c r="AC673" s="11"/>
    </row>
    <row r="674" spans="1:29" ht="13" x14ac:dyDescent="0.3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  <c r="AA674" s="11"/>
      <c r="AB674" s="11"/>
      <c r="AC674" s="11"/>
    </row>
    <row r="675" spans="1:29" ht="13" x14ac:dyDescent="0.3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  <c r="AA675" s="11"/>
      <c r="AB675" s="11"/>
      <c r="AC675" s="11"/>
    </row>
    <row r="676" spans="1:29" ht="13" x14ac:dyDescent="0.3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  <c r="AA676" s="11"/>
      <c r="AB676" s="11"/>
      <c r="AC676" s="11"/>
    </row>
    <row r="677" spans="1:29" ht="13" x14ac:dyDescent="0.3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  <c r="AA677" s="11"/>
      <c r="AB677" s="11"/>
      <c r="AC677" s="11"/>
    </row>
    <row r="678" spans="1:29" ht="13" x14ac:dyDescent="0.3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  <c r="AA678" s="11"/>
      <c r="AB678" s="11"/>
      <c r="AC678" s="11"/>
    </row>
    <row r="679" spans="1:29" ht="13" x14ac:dyDescent="0.3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  <c r="AA679" s="11"/>
      <c r="AB679" s="11"/>
      <c r="AC679" s="11"/>
    </row>
    <row r="680" spans="1:29" ht="13" x14ac:dyDescent="0.3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  <c r="AA680" s="11"/>
      <c r="AB680" s="11"/>
      <c r="AC680" s="11"/>
    </row>
    <row r="681" spans="1:29" ht="13" x14ac:dyDescent="0.3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  <c r="AA681" s="11"/>
      <c r="AB681" s="11"/>
      <c r="AC681" s="11"/>
    </row>
    <row r="682" spans="1:29" ht="13" x14ac:dyDescent="0.3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  <c r="AA682" s="11"/>
      <c r="AB682" s="11"/>
      <c r="AC682" s="11"/>
    </row>
    <row r="683" spans="1:29" ht="13" x14ac:dyDescent="0.3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  <c r="AA683" s="11"/>
      <c r="AB683" s="11"/>
      <c r="AC683" s="11"/>
    </row>
    <row r="684" spans="1:29" ht="13" x14ac:dyDescent="0.3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  <c r="AA684" s="11"/>
      <c r="AB684" s="11"/>
      <c r="AC684" s="11"/>
    </row>
    <row r="685" spans="1:29" ht="13" x14ac:dyDescent="0.3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  <c r="AA685" s="11"/>
      <c r="AB685" s="11"/>
      <c r="AC685" s="11"/>
    </row>
    <row r="686" spans="1:29" ht="13" x14ac:dyDescent="0.3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  <c r="AA686" s="11"/>
      <c r="AB686" s="11"/>
      <c r="AC686" s="11"/>
    </row>
    <row r="687" spans="1:29" ht="13" x14ac:dyDescent="0.3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  <c r="AA687" s="11"/>
      <c r="AB687" s="11"/>
      <c r="AC687" s="11"/>
    </row>
    <row r="688" spans="1:29" ht="13" x14ac:dyDescent="0.3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  <c r="AA688" s="11"/>
      <c r="AB688" s="11"/>
      <c r="AC688" s="11"/>
    </row>
    <row r="689" spans="1:29" ht="13" x14ac:dyDescent="0.3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  <c r="AA689" s="11"/>
      <c r="AB689" s="11"/>
      <c r="AC689" s="11"/>
    </row>
    <row r="690" spans="1:29" ht="13" x14ac:dyDescent="0.3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  <c r="AA690" s="11"/>
      <c r="AB690" s="11"/>
      <c r="AC690" s="11"/>
    </row>
    <row r="691" spans="1:29" ht="13" x14ac:dyDescent="0.3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  <c r="AA691" s="11"/>
      <c r="AB691" s="11"/>
      <c r="AC691" s="11"/>
    </row>
    <row r="692" spans="1:29" ht="13" x14ac:dyDescent="0.3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  <c r="AA692" s="11"/>
      <c r="AB692" s="11"/>
      <c r="AC692" s="11"/>
    </row>
    <row r="693" spans="1:29" ht="13" x14ac:dyDescent="0.3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  <c r="AA693" s="11"/>
      <c r="AB693" s="11"/>
      <c r="AC693" s="11"/>
    </row>
    <row r="694" spans="1:29" ht="13" x14ac:dyDescent="0.3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  <c r="AA694" s="11"/>
      <c r="AB694" s="11"/>
      <c r="AC694" s="11"/>
    </row>
    <row r="695" spans="1:29" ht="13" x14ac:dyDescent="0.3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  <c r="AA695" s="11"/>
      <c r="AB695" s="11"/>
      <c r="AC695" s="11"/>
    </row>
    <row r="696" spans="1:29" ht="13" x14ac:dyDescent="0.3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  <c r="AA696" s="11"/>
      <c r="AB696" s="11"/>
      <c r="AC696" s="11"/>
    </row>
    <row r="697" spans="1:29" ht="13" x14ac:dyDescent="0.3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  <c r="AA697" s="11"/>
      <c r="AB697" s="11"/>
      <c r="AC697" s="11"/>
    </row>
    <row r="698" spans="1:29" ht="13" x14ac:dyDescent="0.3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  <c r="AA698" s="11"/>
      <c r="AB698" s="11"/>
      <c r="AC698" s="11"/>
    </row>
    <row r="699" spans="1:29" ht="13" x14ac:dyDescent="0.3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  <c r="AA699" s="11"/>
      <c r="AB699" s="11"/>
      <c r="AC699" s="11"/>
    </row>
    <row r="700" spans="1:29" ht="13" x14ac:dyDescent="0.3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  <c r="AA700" s="11"/>
      <c r="AB700" s="11"/>
      <c r="AC700" s="11"/>
    </row>
    <row r="701" spans="1:29" ht="13" x14ac:dyDescent="0.3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  <c r="AA701" s="11"/>
      <c r="AB701" s="11"/>
      <c r="AC701" s="11"/>
    </row>
    <row r="702" spans="1:29" ht="13" x14ac:dyDescent="0.3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  <c r="AA702" s="11"/>
      <c r="AB702" s="11"/>
      <c r="AC702" s="11"/>
    </row>
    <row r="703" spans="1:29" ht="13" x14ac:dyDescent="0.3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  <c r="AA703" s="11"/>
      <c r="AB703" s="11"/>
      <c r="AC703" s="11"/>
    </row>
    <row r="704" spans="1:29" ht="13" x14ac:dyDescent="0.3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  <c r="AA704" s="11"/>
      <c r="AB704" s="11"/>
      <c r="AC704" s="11"/>
    </row>
    <row r="705" spans="1:29" ht="13" x14ac:dyDescent="0.3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  <c r="AA705" s="11"/>
      <c r="AB705" s="11"/>
      <c r="AC705" s="11"/>
    </row>
    <row r="706" spans="1:29" ht="13" x14ac:dyDescent="0.3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  <c r="AA706" s="11"/>
      <c r="AB706" s="11"/>
      <c r="AC706" s="11"/>
    </row>
    <row r="707" spans="1:29" ht="13" x14ac:dyDescent="0.3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  <c r="AA707" s="11"/>
      <c r="AB707" s="11"/>
      <c r="AC707" s="11"/>
    </row>
    <row r="708" spans="1:29" ht="13" x14ac:dyDescent="0.3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  <c r="AA708" s="11"/>
      <c r="AB708" s="11"/>
      <c r="AC708" s="11"/>
    </row>
    <row r="709" spans="1:29" ht="13" x14ac:dyDescent="0.3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  <c r="AA709" s="11"/>
      <c r="AB709" s="11"/>
      <c r="AC709" s="11"/>
    </row>
    <row r="710" spans="1:29" ht="13" x14ac:dyDescent="0.3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  <c r="AA710" s="11"/>
      <c r="AB710" s="11"/>
      <c r="AC710" s="11"/>
    </row>
    <row r="711" spans="1:29" ht="13" x14ac:dyDescent="0.3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  <c r="AA711" s="11"/>
      <c r="AB711" s="11"/>
      <c r="AC711" s="11"/>
    </row>
    <row r="712" spans="1:29" ht="13" x14ac:dyDescent="0.3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  <c r="AA712" s="11"/>
      <c r="AB712" s="11"/>
      <c r="AC712" s="11"/>
    </row>
    <row r="713" spans="1:29" ht="13" x14ac:dyDescent="0.3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  <c r="AA713" s="11"/>
      <c r="AB713" s="11"/>
      <c r="AC713" s="11"/>
    </row>
    <row r="714" spans="1:29" ht="13" x14ac:dyDescent="0.3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  <c r="AA714" s="11"/>
      <c r="AB714" s="11"/>
      <c r="AC714" s="11"/>
    </row>
    <row r="715" spans="1:29" ht="13" x14ac:dyDescent="0.3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  <c r="AA715" s="11"/>
      <c r="AB715" s="11"/>
      <c r="AC715" s="11"/>
    </row>
    <row r="716" spans="1:29" ht="13" x14ac:dyDescent="0.3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  <c r="AA716" s="11"/>
      <c r="AB716" s="11"/>
      <c r="AC716" s="11"/>
    </row>
    <row r="717" spans="1:29" ht="13" x14ac:dyDescent="0.3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  <c r="AA717" s="11"/>
      <c r="AB717" s="11"/>
      <c r="AC717" s="11"/>
    </row>
    <row r="718" spans="1:29" ht="13" x14ac:dyDescent="0.3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  <c r="AA718" s="11"/>
      <c r="AB718" s="11"/>
      <c r="AC718" s="11"/>
    </row>
    <row r="719" spans="1:29" ht="13" x14ac:dyDescent="0.3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  <c r="AA719" s="11"/>
      <c r="AB719" s="11"/>
      <c r="AC719" s="11"/>
    </row>
    <row r="720" spans="1:29" ht="13" x14ac:dyDescent="0.3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  <c r="AA720" s="11"/>
      <c r="AB720" s="11"/>
      <c r="AC720" s="11"/>
    </row>
    <row r="721" spans="1:29" ht="13" x14ac:dyDescent="0.3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  <c r="AA721" s="11"/>
      <c r="AB721" s="11"/>
      <c r="AC721" s="11"/>
    </row>
    <row r="722" spans="1:29" ht="13" x14ac:dyDescent="0.3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  <c r="AA722" s="11"/>
      <c r="AB722" s="11"/>
      <c r="AC722" s="11"/>
    </row>
    <row r="723" spans="1:29" ht="13" x14ac:dyDescent="0.3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  <c r="AA723" s="11"/>
      <c r="AB723" s="11"/>
      <c r="AC723" s="11"/>
    </row>
    <row r="724" spans="1:29" ht="13" x14ac:dyDescent="0.3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  <c r="AA724" s="11"/>
      <c r="AB724" s="11"/>
      <c r="AC724" s="11"/>
    </row>
    <row r="725" spans="1:29" ht="13" x14ac:dyDescent="0.3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  <c r="AA725" s="11"/>
      <c r="AB725" s="11"/>
      <c r="AC725" s="11"/>
    </row>
    <row r="726" spans="1:29" ht="13" x14ac:dyDescent="0.3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  <c r="AA726" s="11"/>
      <c r="AB726" s="11"/>
      <c r="AC726" s="11"/>
    </row>
    <row r="727" spans="1:29" ht="13" x14ac:dyDescent="0.3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  <c r="AA727" s="11"/>
      <c r="AB727" s="11"/>
      <c r="AC727" s="11"/>
    </row>
    <row r="728" spans="1:29" ht="13" x14ac:dyDescent="0.3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  <c r="AA728" s="11"/>
      <c r="AB728" s="11"/>
      <c r="AC728" s="11"/>
    </row>
    <row r="729" spans="1:29" ht="13" x14ac:dyDescent="0.3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  <c r="AA729" s="11"/>
      <c r="AB729" s="11"/>
      <c r="AC729" s="11"/>
    </row>
    <row r="730" spans="1:29" ht="13" x14ac:dyDescent="0.3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  <c r="AA730" s="11"/>
      <c r="AB730" s="11"/>
      <c r="AC730" s="11"/>
    </row>
    <row r="731" spans="1:29" ht="13" x14ac:dyDescent="0.3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  <c r="AA731" s="11"/>
      <c r="AB731" s="11"/>
      <c r="AC731" s="11"/>
    </row>
    <row r="732" spans="1:29" ht="13" x14ac:dyDescent="0.3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  <c r="AA732" s="11"/>
      <c r="AB732" s="11"/>
      <c r="AC732" s="11"/>
    </row>
    <row r="733" spans="1:29" ht="13" x14ac:dyDescent="0.3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  <c r="AA733" s="11"/>
      <c r="AB733" s="11"/>
      <c r="AC733" s="11"/>
    </row>
    <row r="734" spans="1:29" ht="13" x14ac:dyDescent="0.3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  <c r="AA734" s="11"/>
      <c r="AB734" s="11"/>
      <c r="AC734" s="11"/>
    </row>
    <row r="735" spans="1:29" ht="13" x14ac:dyDescent="0.3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  <c r="AA735" s="11"/>
      <c r="AB735" s="11"/>
      <c r="AC735" s="11"/>
    </row>
    <row r="736" spans="1:29" ht="13" x14ac:dyDescent="0.3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  <c r="AA736" s="11"/>
      <c r="AB736" s="11"/>
      <c r="AC736" s="11"/>
    </row>
    <row r="737" spans="1:29" ht="13" x14ac:dyDescent="0.3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  <c r="AA737" s="11"/>
      <c r="AB737" s="11"/>
      <c r="AC737" s="11"/>
    </row>
    <row r="738" spans="1:29" ht="13" x14ac:dyDescent="0.3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  <c r="AA738" s="11"/>
      <c r="AB738" s="11"/>
      <c r="AC738" s="11"/>
    </row>
    <row r="739" spans="1:29" ht="13" x14ac:dyDescent="0.3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  <c r="AA739" s="11"/>
      <c r="AB739" s="11"/>
      <c r="AC739" s="11"/>
    </row>
    <row r="740" spans="1:29" ht="13" x14ac:dyDescent="0.3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  <c r="AA740" s="11"/>
      <c r="AB740" s="11"/>
      <c r="AC740" s="11"/>
    </row>
    <row r="741" spans="1:29" ht="13" x14ac:dyDescent="0.3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  <c r="AA741" s="11"/>
      <c r="AB741" s="11"/>
      <c r="AC741" s="11"/>
    </row>
    <row r="742" spans="1:29" ht="13" x14ac:dyDescent="0.3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  <c r="AA742" s="11"/>
      <c r="AB742" s="11"/>
      <c r="AC742" s="11"/>
    </row>
    <row r="743" spans="1:29" ht="13" x14ac:dyDescent="0.3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  <c r="AA743" s="11"/>
      <c r="AB743" s="11"/>
      <c r="AC743" s="11"/>
    </row>
    <row r="744" spans="1:29" ht="13" x14ac:dyDescent="0.3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  <c r="AA744" s="11"/>
      <c r="AB744" s="11"/>
      <c r="AC744" s="11"/>
    </row>
    <row r="745" spans="1:29" ht="13" x14ac:dyDescent="0.3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  <c r="AA745" s="11"/>
      <c r="AB745" s="11"/>
      <c r="AC745" s="11"/>
    </row>
    <row r="746" spans="1:29" ht="13" x14ac:dyDescent="0.3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  <c r="AA746" s="11"/>
      <c r="AB746" s="11"/>
      <c r="AC746" s="11"/>
    </row>
    <row r="747" spans="1:29" ht="13" x14ac:dyDescent="0.3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  <c r="AA747" s="11"/>
      <c r="AB747" s="11"/>
      <c r="AC747" s="11"/>
    </row>
    <row r="748" spans="1:29" ht="13" x14ac:dyDescent="0.3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  <c r="AA748" s="11"/>
      <c r="AB748" s="11"/>
      <c r="AC748" s="11"/>
    </row>
    <row r="749" spans="1:29" ht="13" x14ac:dyDescent="0.3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  <c r="AA749" s="11"/>
      <c r="AB749" s="11"/>
      <c r="AC749" s="11"/>
    </row>
    <row r="750" spans="1:29" ht="13" x14ac:dyDescent="0.3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  <c r="AA750" s="11"/>
      <c r="AB750" s="11"/>
      <c r="AC750" s="11"/>
    </row>
    <row r="751" spans="1:29" ht="13" x14ac:dyDescent="0.3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  <c r="AA751" s="11"/>
      <c r="AB751" s="11"/>
      <c r="AC751" s="11"/>
    </row>
    <row r="752" spans="1:29" ht="13" x14ac:dyDescent="0.3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  <c r="AA752" s="11"/>
      <c r="AB752" s="11"/>
      <c r="AC752" s="11"/>
    </row>
    <row r="753" spans="1:29" ht="13" x14ac:dyDescent="0.3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  <c r="AA753" s="11"/>
      <c r="AB753" s="11"/>
      <c r="AC753" s="11"/>
    </row>
    <row r="754" spans="1:29" ht="13" x14ac:dyDescent="0.3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  <c r="AA754" s="11"/>
      <c r="AB754" s="11"/>
      <c r="AC754" s="11"/>
    </row>
    <row r="755" spans="1:29" ht="13" x14ac:dyDescent="0.3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  <c r="AA755" s="11"/>
      <c r="AB755" s="11"/>
      <c r="AC755" s="11"/>
    </row>
    <row r="756" spans="1:29" ht="13" x14ac:dyDescent="0.3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  <c r="AA756" s="11"/>
      <c r="AB756" s="11"/>
      <c r="AC756" s="11"/>
    </row>
    <row r="757" spans="1:29" ht="13" x14ac:dyDescent="0.3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  <c r="AA757" s="11"/>
      <c r="AB757" s="11"/>
      <c r="AC757" s="11"/>
    </row>
    <row r="758" spans="1:29" ht="13" x14ac:dyDescent="0.3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  <c r="AA758" s="11"/>
      <c r="AB758" s="11"/>
      <c r="AC758" s="11"/>
    </row>
    <row r="759" spans="1:29" ht="13" x14ac:dyDescent="0.3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  <c r="AA759" s="11"/>
      <c r="AB759" s="11"/>
      <c r="AC759" s="11"/>
    </row>
    <row r="760" spans="1:29" ht="13" x14ac:dyDescent="0.3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  <c r="AA760" s="11"/>
      <c r="AB760" s="11"/>
      <c r="AC760" s="11"/>
    </row>
    <row r="761" spans="1:29" ht="13" x14ac:dyDescent="0.3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  <c r="AA761" s="11"/>
      <c r="AB761" s="11"/>
      <c r="AC761" s="11"/>
    </row>
    <row r="762" spans="1:29" ht="13" x14ac:dyDescent="0.3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  <c r="AA762" s="11"/>
      <c r="AB762" s="11"/>
      <c r="AC762" s="11"/>
    </row>
    <row r="763" spans="1:29" ht="13" x14ac:dyDescent="0.3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  <c r="AA763" s="11"/>
      <c r="AB763" s="11"/>
      <c r="AC763" s="11"/>
    </row>
    <row r="764" spans="1:29" ht="13" x14ac:dyDescent="0.3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  <c r="AA764" s="11"/>
      <c r="AB764" s="11"/>
      <c r="AC764" s="11"/>
    </row>
    <row r="765" spans="1:29" ht="13" x14ac:dyDescent="0.3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  <c r="AA765" s="11"/>
      <c r="AB765" s="11"/>
      <c r="AC765" s="11"/>
    </row>
    <row r="766" spans="1:29" ht="13" x14ac:dyDescent="0.3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  <c r="AA766" s="11"/>
      <c r="AB766" s="11"/>
      <c r="AC766" s="11"/>
    </row>
    <row r="767" spans="1:29" ht="13" x14ac:dyDescent="0.3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  <c r="AA767" s="11"/>
      <c r="AB767" s="11"/>
      <c r="AC767" s="11"/>
    </row>
    <row r="768" spans="1:29" ht="13" x14ac:dyDescent="0.3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  <c r="AA768" s="11"/>
      <c r="AB768" s="11"/>
      <c r="AC768" s="11"/>
    </row>
    <row r="769" spans="1:29" ht="13" x14ac:dyDescent="0.3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  <c r="AA769" s="11"/>
      <c r="AB769" s="11"/>
      <c r="AC769" s="11"/>
    </row>
    <row r="770" spans="1:29" ht="13" x14ac:dyDescent="0.3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  <c r="AA770" s="11"/>
      <c r="AB770" s="11"/>
      <c r="AC770" s="11"/>
    </row>
    <row r="771" spans="1:29" ht="13" x14ac:dyDescent="0.3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  <c r="AA771" s="11"/>
      <c r="AB771" s="11"/>
      <c r="AC771" s="11"/>
    </row>
    <row r="772" spans="1:29" ht="13" x14ac:dyDescent="0.3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  <c r="AA772" s="11"/>
      <c r="AB772" s="11"/>
      <c r="AC772" s="11"/>
    </row>
    <row r="773" spans="1:29" ht="13" x14ac:dyDescent="0.3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  <c r="AA773" s="11"/>
      <c r="AB773" s="11"/>
      <c r="AC773" s="11"/>
    </row>
    <row r="774" spans="1:29" ht="13" x14ac:dyDescent="0.3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  <c r="AA774" s="11"/>
      <c r="AB774" s="11"/>
      <c r="AC774" s="11"/>
    </row>
    <row r="775" spans="1:29" ht="13" x14ac:dyDescent="0.3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  <c r="AA775" s="11"/>
      <c r="AB775" s="11"/>
      <c r="AC775" s="11"/>
    </row>
    <row r="776" spans="1:29" ht="13" x14ac:dyDescent="0.3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  <c r="AA776" s="11"/>
      <c r="AB776" s="11"/>
      <c r="AC776" s="11"/>
    </row>
    <row r="777" spans="1:29" ht="13" x14ac:dyDescent="0.3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  <c r="AA777" s="11"/>
      <c r="AB777" s="11"/>
      <c r="AC777" s="11"/>
    </row>
    <row r="778" spans="1:29" ht="13" x14ac:dyDescent="0.3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  <c r="AA778" s="11"/>
      <c r="AB778" s="11"/>
      <c r="AC778" s="11"/>
    </row>
    <row r="779" spans="1:29" ht="13" x14ac:dyDescent="0.3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  <c r="AA779" s="11"/>
      <c r="AB779" s="11"/>
      <c r="AC779" s="11"/>
    </row>
    <row r="780" spans="1:29" ht="13" x14ac:dyDescent="0.3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  <c r="AA780" s="11"/>
      <c r="AB780" s="11"/>
      <c r="AC780" s="11"/>
    </row>
    <row r="781" spans="1:29" ht="13" x14ac:dyDescent="0.3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  <c r="AA781" s="11"/>
      <c r="AB781" s="11"/>
      <c r="AC781" s="11"/>
    </row>
    <row r="782" spans="1:29" ht="13" x14ac:dyDescent="0.3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  <c r="AA782" s="11"/>
      <c r="AB782" s="11"/>
      <c r="AC782" s="11"/>
    </row>
    <row r="783" spans="1:29" ht="13" x14ac:dyDescent="0.3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  <c r="AA783" s="11"/>
      <c r="AB783" s="11"/>
      <c r="AC783" s="11"/>
    </row>
    <row r="784" spans="1:29" ht="13" x14ac:dyDescent="0.3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  <c r="AA784" s="11"/>
      <c r="AB784" s="11"/>
      <c r="AC784" s="11"/>
    </row>
    <row r="785" spans="1:29" ht="13" x14ac:dyDescent="0.3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  <c r="AA785" s="11"/>
      <c r="AB785" s="11"/>
      <c r="AC785" s="11"/>
    </row>
    <row r="786" spans="1:29" ht="13" x14ac:dyDescent="0.3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  <c r="AA786" s="11"/>
      <c r="AB786" s="11"/>
      <c r="AC786" s="11"/>
    </row>
    <row r="787" spans="1:29" ht="13" x14ac:dyDescent="0.3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  <c r="AA787" s="11"/>
      <c r="AB787" s="11"/>
      <c r="AC787" s="11"/>
    </row>
    <row r="788" spans="1:29" ht="13" x14ac:dyDescent="0.3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  <c r="AA788" s="11"/>
      <c r="AB788" s="11"/>
      <c r="AC788" s="11"/>
    </row>
    <row r="789" spans="1:29" ht="13" x14ac:dyDescent="0.3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  <c r="AA789" s="11"/>
      <c r="AB789" s="11"/>
      <c r="AC789" s="11"/>
    </row>
    <row r="790" spans="1:29" ht="13" x14ac:dyDescent="0.3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  <c r="AA790" s="11"/>
      <c r="AB790" s="11"/>
      <c r="AC790" s="11"/>
    </row>
    <row r="791" spans="1:29" ht="13" x14ac:dyDescent="0.3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  <c r="AA791" s="11"/>
      <c r="AB791" s="11"/>
      <c r="AC791" s="11"/>
    </row>
    <row r="792" spans="1:29" ht="13" x14ac:dyDescent="0.3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  <c r="AA792" s="11"/>
      <c r="AB792" s="11"/>
      <c r="AC792" s="11"/>
    </row>
    <row r="793" spans="1:29" ht="13" x14ac:dyDescent="0.3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  <c r="AA793" s="11"/>
      <c r="AB793" s="11"/>
      <c r="AC793" s="11"/>
    </row>
    <row r="794" spans="1:29" ht="13" x14ac:dyDescent="0.3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  <c r="AA794" s="11"/>
      <c r="AB794" s="11"/>
      <c r="AC794" s="11"/>
    </row>
    <row r="795" spans="1:29" ht="13" x14ac:dyDescent="0.3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  <c r="AA795" s="11"/>
      <c r="AB795" s="11"/>
      <c r="AC795" s="11"/>
    </row>
    <row r="796" spans="1:29" ht="13" x14ac:dyDescent="0.3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  <c r="AA796" s="11"/>
      <c r="AB796" s="11"/>
      <c r="AC796" s="11"/>
    </row>
    <row r="797" spans="1:29" ht="13" x14ac:dyDescent="0.3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  <c r="AA797" s="11"/>
      <c r="AB797" s="11"/>
      <c r="AC797" s="11"/>
    </row>
    <row r="798" spans="1:29" ht="13" x14ac:dyDescent="0.3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  <c r="AA798" s="11"/>
      <c r="AB798" s="11"/>
      <c r="AC798" s="11"/>
    </row>
    <row r="799" spans="1:29" ht="13" x14ac:dyDescent="0.3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  <c r="AA799" s="11"/>
      <c r="AB799" s="11"/>
      <c r="AC799" s="11"/>
    </row>
    <row r="800" spans="1:29" ht="13" x14ac:dyDescent="0.3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  <c r="AA800" s="11"/>
      <c r="AB800" s="11"/>
      <c r="AC800" s="11"/>
    </row>
    <row r="801" spans="1:29" ht="13" x14ac:dyDescent="0.3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  <c r="AA801" s="11"/>
      <c r="AB801" s="11"/>
      <c r="AC801" s="11"/>
    </row>
    <row r="802" spans="1:29" ht="13" x14ac:dyDescent="0.3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  <c r="AA802" s="11"/>
      <c r="AB802" s="11"/>
      <c r="AC802" s="11"/>
    </row>
    <row r="803" spans="1:29" ht="13" x14ac:dyDescent="0.3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  <c r="AA803" s="11"/>
      <c r="AB803" s="11"/>
      <c r="AC803" s="11"/>
    </row>
    <row r="804" spans="1:29" ht="13" x14ac:dyDescent="0.3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  <c r="AA804" s="11"/>
      <c r="AB804" s="11"/>
      <c r="AC804" s="11"/>
    </row>
    <row r="805" spans="1:29" ht="13" x14ac:dyDescent="0.3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  <c r="AA805" s="11"/>
      <c r="AB805" s="11"/>
      <c r="AC805" s="11"/>
    </row>
    <row r="806" spans="1:29" ht="13" x14ac:dyDescent="0.3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  <c r="AA806" s="11"/>
      <c r="AB806" s="11"/>
      <c r="AC806" s="11"/>
    </row>
    <row r="807" spans="1:29" ht="13" x14ac:dyDescent="0.3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  <c r="AA807" s="11"/>
      <c r="AB807" s="11"/>
      <c r="AC807" s="11"/>
    </row>
    <row r="808" spans="1:29" ht="13" x14ac:dyDescent="0.3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  <c r="AA808" s="11"/>
      <c r="AB808" s="11"/>
      <c r="AC808" s="11"/>
    </row>
    <row r="809" spans="1:29" ht="13" x14ac:dyDescent="0.3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  <c r="AA809" s="11"/>
      <c r="AB809" s="11"/>
      <c r="AC809" s="11"/>
    </row>
    <row r="810" spans="1:29" ht="13" x14ac:dyDescent="0.3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  <c r="AA810" s="11"/>
      <c r="AB810" s="11"/>
      <c r="AC810" s="11"/>
    </row>
    <row r="811" spans="1:29" ht="13" x14ac:dyDescent="0.3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  <c r="AA811" s="11"/>
      <c r="AB811" s="11"/>
      <c r="AC811" s="11"/>
    </row>
    <row r="812" spans="1:29" ht="13" x14ac:dyDescent="0.3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  <c r="AA812" s="11"/>
      <c r="AB812" s="11"/>
      <c r="AC812" s="11"/>
    </row>
    <row r="813" spans="1:29" ht="13" x14ac:dyDescent="0.3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  <c r="AA813" s="11"/>
      <c r="AB813" s="11"/>
      <c r="AC813" s="11"/>
    </row>
    <row r="814" spans="1:29" ht="13" x14ac:dyDescent="0.3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  <c r="AA814" s="11"/>
      <c r="AB814" s="11"/>
      <c r="AC814" s="11"/>
    </row>
    <row r="815" spans="1:29" ht="13" x14ac:dyDescent="0.3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  <c r="AA815" s="11"/>
      <c r="AB815" s="11"/>
      <c r="AC815" s="11"/>
    </row>
    <row r="816" spans="1:29" ht="13" x14ac:dyDescent="0.3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  <c r="AA816" s="11"/>
      <c r="AB816" s="11"/>
      <c r="AC816" s="11"/>
    </row>
    <row r="817" spans="1:29" ht="13" x14ac:dyDescent="0.3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  <c r="AA817" s="11"/>
      <c r="AB817" s="11"/>
      <c r="AC817" s="11"/>
    </row>
    <row r="818" spans="1:29" ht="13" x14ac:dyDescent="0.3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  <c r="AA818" s="11"/>
      <c r="AB818" s="11"/>
      <c r="AC818" s="11"/>
    </row>
    <row r="819" spans="1:29" ht="13" x14ac:dyDescent="0.3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  <c r="AA819" s="11"/>
      <c r="AB819" s="11"/>
      <c r="AC819" s="11"/>
    </row>
    <row r="820" spans="1:29" ht="13" x14ac:dyDescent="0.3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  <c r="AA820" s="11"/>
      <c r="AB820" s="11"/>
      <c r="AC820" s="11"/>
    </row>
    <row r="821" spans="1:29" ht="13" x14ac:dyDescent="0.3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  <c r="AA821" s="11"/>
      <c r="AB821" s="11"/>
      <c r="AC821" s="11"/>
    </row>
    <row r="822" spans="1:29" ht="13" x14ac:dyDescent="0.3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  <c r="AA822" s="11"/>
      <c r="AB822" s="11"/>
      <c r="AC822" s="11"/>
    </row>
    <row r="823" spans="1:29" ht="13" x14ac:dyDescent="0.3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  <c r="AA823" s="11"/>
      <c r="AB823" s="11"/>
      <c r="AC823" s="11"/>
    </row>
    <row r="824" spans="1:29" ht="13" x14ac:dyDescent="0.3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  <c r="AA824" s="11"/>
      <c r="AB824" s="11"/>
      <c r="AC824" s="11"/>
    </row>
    <row r="825" spans="1:29" ht="13" x14ac:dyDescent="0.3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  <c r="AA825" s="11"/>
      <c r="AB825" s="11"/>
      <c r="AC825" s="11"/>
    </row>
    <row r="826" spans="1:29" ht="13" x14ac:dyDescent="0.3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  <c r="AA826" s="11"/>
      <c r="AB826" s="11"/>
      <c r="AC826" s="11"/>
    </row>
    <row r="827" spans="1:29" ht="13" x14ac:dyDescent="0.3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  <c r="AA827" s="11"/>
      <c r="AB827" s="11"/>
      <c r="AC827" s="11"/>
    </row>
    <row r="828" spans="1:29" ht="13" x14ac:dyDescent="0.3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  <c r="AA828" s="11"/>
      <c r="AB828" s="11"/>
      <c r="AC828" s="11"/>
    </row>
    <row r="829" spans="1:29" ht="13" x14ac:dyDescent="0.3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  <c r="AA829" s="11"/>
      <c r="AB829" s="11"/>
      <c r="AC829" s="11"/>
    </row>
    <row r="830" spans="1:29" ht="13" x14ac:dyDescent="0.3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  <c r="AA830" s="11"/>
      <c r="AB830" s="11"/>
      <c r="AC830" s="11"/>
    </row>
    <row r="831" spans="1:29" ht="13" x14ac:dyDescent="0.3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  <c r="AA831" s="11"/>
      <c r="AB831" s="11"/>
      <c r="AC831" s="11"/>
    </row>
    <row r="832" spans="1:29" ht="13" x14ac:dyDescent="0.3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  <c r="AA832" s="11"/>
      <c r="AB832" s="11"/>
      <c r="AC832" s="11"/>
    </row>
    <row r="833" spans="1:29" ht="13" x14ac:dyDescent="0.3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  <c r="AA833" s="11"/>
      <c r="AB833" s="11"/>
      <c r="AC833" s="11"/>
    </row>
    <row r="834" spans="1:29" ht="13" x14ac:dyDescent="0.3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  <c r="AA834" s="11"/>
      <c r="AB834" s="11"/>
      <c r="AC834" s="11"/>
    </row>
    <row r="835" spans="1:29" ht="13" x14ac:dyDescent="0.3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  <c r="AA835" s="11"/>
      <c r="AB835" s="11"/>
      <c r="AC835" s="11"/>
    </row>
    <row r="836" spans="1:29" ht="13" x14ac:dyDescent="0.3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  <c r="AA836" s="11"/>
      <c r="AB836" s="11"/>
      <c r="AC836" s="11"/>
    </row>
    <row r="837" spans="1:29" ht="13" x14ac:dyDescent="0.3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  <c r="AA837" s="11"/>
      <c r="AB837" s="11"/>
      <c r="AC837" s="11"/>
    </row>
    <row r="838" spans="1:29" ht="13" x14ac:dyDescent="0.3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  <c r="AA838" s="11"/>
      <c r="AB838" s="11"/>
      <c r="AC838" s="11"/>
    </row>
    <row r="839" spans="1:29" ht="13" x14ac:dyDescent="0.3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  <c r="AA839" s="11"/>
      <c r="AB839" s="11"/>
      <c r="AC839" s="11"/>
    </row>
    <row r="840" spans="1:29" ht="13" x14ac:dyDescent="0.3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  <c r="AA840" s="11"/>
      <c r="AB840" s="11"/>
      <c r="AC840" s="11"/>
    </row>
    <row r="841" spans="1:29" ht="13" x14ac:dyDescent="0.3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  <c r="AA841" s="11"/>
      <c r="AB841" s="11"/>
      <c r="AC841" s="11"/>
    </row>
    <row r="842" spans="1:29" ht="13" x14ac:dyDescent="0.3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  <c r="AA842" s="11"/>
      <c r="AB842" s="11"/>
      <c r="AC842" s="11"/>
    </row>
    <row r="843" spans="1:29" ht="13" x14ac:dyDescent="0.3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  <c r="AA843" s="11"/>
      <c r="AB843" s="11"/>
      <c r="AC843" s="11"/>
    </row>
    <row r="844" spans="1:29" ht="13" x14ac:dyDescent="0.3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  <c r="AA844" s="11"/>
      <c r="AB844" s="11"/>
      <c r="AC844" s="11"/>
    </row>
    <row r="845" spans="1:29" ht="13" x14ac:dyDescent="0.3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  <c r="AA845" s="11"/>
      <c r="AB845" s="11"/>
      <c r="AC845" s="11"/>
    </row>
    <row r="846" spans="1:29" ht="13" x14ac:dyDescent="0.3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  <c r="AA846" s="11"/>
      <c r="AB846" s="11"/>
      <c r="AC846" s="11"/>
    </row>
    <row r="847" spans="1:29" ht="13" x14ac:dyDescent="0.3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  <c r="AA847" s="11"/>
      <c r="AB847" s="11"/>
      <c r="AC847" s="11"/>
    </row>
    <row r="848" spans="1:29" ht="13" x14ac:dyDescent="0.3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  <c r="AA848" s="11"/>
      <c r="AB848" s="11"/>
      <c r="AC848" s="11"/>
    </row>
    <row r="849" spans="1:29" ht="13" x14ac:dyDescent="0.3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  <c r="AA849" s="11"/>
      <c r="AB849" s="11"/>
      <c r="AC849" s="11"/>
    </row>
    <row r="850" spans="1:29" ht="13" x14ac:dyDescent="0.3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  <c r="AA850" s="11"/>
      <c r="AB850" s="11"/>
      <c r="AC850" s="11"/>
    </row>
    <row r="851" spans="1:29" ht="13" x14ac:dyDescent="0.3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  <c r="AA851" s="11"/>
      <c r="AB851" s="11"/>
      <c r="AC851" s="11"/>
    </row>
    <row r="852" spans="1:29" ht="13" x14ac:dyDescent="0.3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  <c r="AA852" s="11"/>
      <c r="AB852" s="11"/>
      <c r="AC852" s="11"/>
    </row>
    <row r="853" spans="1:29" ht="13" x14ac:dyDescent="0.3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  <c r="AA853" s="11"/>
      <c r="AB853" s="11"/>
      <c r="AC853" s="11"/>
    </row>
    <row r="854" spans="1:29" ht="13" x14ac:dyDescent="0.3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  <c r="AA854" s="11"/>
      <c r="AB854" s="11"/>
      <c r="AC854" s="11"/>
    </row>
    <row r="855" spans="1:29" ht="13" x14ac:dyDescent="0.3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  <c r="AA855" s="11"/>
      <c r="AB855" s="11"/>
      <c r="AC855" s="11"/>
    </row>
    <row r="856" spans="1:29" ht="13" x14ac:dyDescent="0.3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  <c r="AA856" s="11"/>
      <c r="AB856" s="11"/>
      <c r="AC856" s="11"/>
    </row>
    <row r="857" spans="1:29" ht="13" x14ac:dyDescent="0.3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  <c r="AA857" s="11"/>
      <c r="AB857" s="11"/>
      <c r="AC857" s="11"/>
    </row>
    <row r="858" spans="1:29" ht="13" x14ac:dyDescent="0.3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  <c r="AA858" s="11"/>
      <c r="AB858" s="11"/>
      <c r="AC858" s="11"/>
    </row>
    <row r="859" spans="1:29" ht="13" x14ac:dyDescent="0.3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  <c r="AA859" s="11"/>
      <c r="AB859" s="11"/>
      <c r="AC859" s="11"/>
    </row>
    <row r="860" spans="1:29" ht="13" x14ac:dyDescent="0.3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  <c r="AA860" s="11"/>
      <c r="AB860" s="11"/>
      <c r="AC860" s="11"/>
    </row>
    <row r="861" spans="1:29" ht="13" x14ac:dyDescent="0.3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  <c r="AA861" s="11"/>
      <c r="AB861" s="11"/>
      <c r="AC861" s="11"/>
    </row>
    <row r="862" spans="1:29" ht="13" x14ac:dyDescent="0.3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  <c r="AA862" s="11"/>
      <c r="AB862" s="11"/>
      <c r="AC862" s="11"/>
    </row>
    <row r="863" spans="1:29" ht="13" x14ac:dyDescent="0.3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  <c r="AA863" s="11"/>
      <c r="AB863" s="11"/>
      <c r="AC863" s="11"/>
    </row>
    <row r="864" spans="1:29" ht="13" x14ac:dyDescent="0.3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  <c r="AA864" s="11"/>
      <c r="AB864" s="11"/>
      <c r="AC864" s="11"/>
    </row>
    <row r="865" spans="1:29" ht="13" x14ac:dyDescent="0.3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  <c r="AA865" s="11"/>
      <c r="AB865" s="11"/>
      <c r="AC865" s="11"/>
    </row>
    <row r="866" spans="1:29" ht="13" x14ac:dyDescent="0.3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  <c r="AA866" s="11"/>
      <c r="AB866" s="11"/>
      <c r="AC866" s="11"/>
    </row>
    <row r="867" spans="1:29" ht="13" x14ac:dyDescent="0.3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  <c r="AA867" s="11"/>
      <c r="AB867" s="11"/>
      <c r="AC867" s="11"/>
    </row>
    <row r="868" spans="1:29" ht="13" x14ac:dyDescent="0.3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  <c r="AA868" s="11"/>
      <c r="AB868" s="11"/>
      <c r="AC868" s="11"/>
    </row>
    <row r="869" spans="1:29" ht="13" x14ac:dyDescent="0.3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  <c r="AA869" s="11"/>
      <c r="AB869" s="11"/>
      <c r="AC869" s="11"/>
    </row>
    <row r="870" spans="1:29" ht="13" x14ac:dyDescent="0.3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  <c r="AA870" s="11"/>
      <c r="AB870" s="11"/>
      <c r="AC870" s="11"/>
    </row>
    <row r="871" spans="1:29" ht="13" x14ac:dyDescent="0.3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  <c r="AA871" s="11"/>
      <c r="AB871" s="11"/>
      <c r="AC871" s="11"/>
    </row>
    <row r="872" spans="1:29" ht="13" x14ac:dyDescent="0.3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  <c r="AA872" s="11"/>
      <c r="AB872" s="11"/>
      <c r="AC872" s="11"/>
    </row>
    <row r="873" spans="1:29" ht="13" x14ac:dyDescent="0.3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  <c r="AA873" s="11"/>
      <c r="AB873" s="11"/>
      <c r="AC873" s="11"/>
    </row>
    <row r="874" spans="1:29" ht="13" x14ac:dyDescent="0.3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  <c r="AA874" s="11"/>
      <c r="AB874" s="11"/>
      <c r="AC874" s="11"/>
    </row>
    <row r="875" spans="1:29" ht="13" x14ac:dyDescent="0.3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  <c r="AA875" s="11"/>
      <c r="AB875" s="11"/>
      <c r="AC875" s="11"/>
    </row>
    <row r="876" spans="1:29" ht="13" x14ac:dyDescent="0.3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  <c r="AA876" s="11"/>
      <c r="AB876" s="11"/>
      <c r="AC876" s="11"/>
    </row>
    <row r="877" spans="1:29" ht="13" x14ac:dyDescent="0.3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  <c r="AA877" s="11"/>
      <c r="AB877" s="11"/>
      <c r="AC877" s="11"/>
    </row>
    <row r="878" spans="1:29" ht="13" x14ac:dyDescent="0.3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  <c r="AA878" s="11"/>
      <c r="AB878" s="11"/>
      <c r="AC878" s="11"/>
    </row>
    <row r="879" spans="1:29" ht="13" x14ac:dyDescent="0.3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  <c r="AA879" s="11"/>
      <c r="AB879" s="11"/>
      <c r="AC879" s="11"/>
    </row>
    <row r="880" spans="1:29" ht="13" x14ac:dyDescent="0.3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  <c r="AA880" s="11"/>
      <c r="AB880" s="11"/>
      <c r="AC880" s="11"/>
    </row>
    <row r="881" spans="1:29" ht="13" x14ac:dyDescent="0.3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  <c r="AA881" s="11"/>
      <c r="AB881" s="11"/>
      <c r="AC881" s="11"/>
    </row>
    <row r="882" spans="1:29" ht="13" x14ac:dyDescent="0.3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  <c r="AA882" s="11"/>
      <c r="AB882" s="11"/>
      <c r="AC882" s="11"/>
    </row>
    <row r="883" spans="1:29" ht="13" x14ac:dyDescent="0.3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  <c r="AA883" s="11"/>
      <c r="AB883" s="11"/>
      <c r="AC883" s="11"/>
    </row>
    <row r="884" spans="1:29" ht="13" x14ac:dyDescent="0.3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  <c r="AA884" s="11"/>
      <c r="AB884" s="11"/>
      <c r="AC884" s="11"/>
    </row>
    <row r="885" spans="1:29" ht="13" x14ac:dyDescent="0.3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  <c r="AA885" s="11"/>
      <c r="AB885" s="11"/>
      <c r="AC885" s="11"/>
    </row>
    <row r="886" spans="1:29" ht="13" x14ac:dyDescent="0.3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  <c r="AA886" s="11"/>
      <c r="AB886" s="11"/>
      <c r="AC886" s="11"/>
    </row>
    <row r="887" spans="1:29" ht="13" x14ac:dyDescent="0.3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  <c r="AA887" s="11"/>
      <c r="AB887" s="11"/>
      <c r="AC887" s="11"/>
    </row>
    <row r="888" spans="1:29" ht="13" x14ac:dyDescent="0.3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  <c r="AA888" s="11"/>
      <c r="AB888" s="11"/>
      <c r="AC888" s="11"/>
    </row>
    <row r="889" spans="1:29" ht="13" x14ac:dyDescent="0.3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  <c r="AA889" s="11"/>
      <c r="AB889" s="11"/>
      <c r="AC889" s="11"/>
    </row>
    <row r="890" spans="1:29" ht="13" x14ac:dyDescent="0.3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  <c r="AA890" s="11"/>
      <c r="AB890" s="11"/>
      <c r="AC890" s="11"/>
    </row>
    <row r="891" spans="1:29" ht="13" x14ac:dyDescent="0.3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  <c r="AA891" s="11"/>
      <c r="AB891" s="11"/>
      <c r="AC891" s="11"/>
    </row>
    <row r="892" spans="1:29" ht="13" x14ac:dyDescent="0.3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  <c r="AA892" s="11"/>
      <c r="AB892" s="11"/>
      <c r="AC892" s="11"/>
    </row>
    <row r="893" spans="1:29" ht="13" x14ac:dyDescent="0.3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  <c r="AA893" s="11"/>
      <c r="AB893" s="11"/>
      <c r="AC893" s="11"/>
    </row>
    <row r="894" spans="1:29" ht="13" x14ac:dyDescent="0.3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  <c r="AA894" s="11"/>
      <c r="AB894" s="11"/>
      <c r="AC894" s="11"/>
    </row>
    <row r="895" spans="1:29" ht="13" x14ac:dyDescent="0.3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  <c r="AA895" s="11"/>
      <c r="AB895" s="11"/>
      <c r="AC895" s="11"/>
    </row>
    <row r="896" spans="1:29" ht="13" x14ac:dyDescent="0.3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  <c r="AA896" s="11"/>
      <c r="AB896" s="11"/>
      <c r="AC896" s="11"/>
    </row>
    <row r="897" spans="1:29" ht="13" x14ac:dyDescent="0.3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  <c r="AA897" s="11"/>
      <c r="AB897" s="11"/>
      <c r="AC897" s="11"/>
    </row>
    <row r="898" spans="1:29" ht="13" x14ac:dyDescent="0.3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  <c r="AA898" s="11"/>
      <c r="AB898" s="11"/>
      <c r="AC898" s="11"/>
    </row>
    <row r="899" spans="1:29" ht="13" x14ac:dyDescent="0.3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  <c r="AA899" s="11"/>
      <c r="AB899" s="11"/>
      <c r="AC899" s="11"/>
    </row>
    <row r="900" spans="1:29" ht="13" x14ac:dyDescent="0.3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  <c r="AA900" s="11"/>
      <c r="AB900" s="11"/>
      <c r="AC900" s="11"/>
    </row>
    <row r="901" spans="1:29" ht="13" x14ac:dyDescent="0.3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  <c r="AA901" s="11"/>
      <c r="AB901" s="11"/>
      <c r="AC901" s="11"/>
    </row>
    <row r="902" spans="1:29" ht="13" x14ac:dyDescent="0.3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  <c r="AA902" s="11"/>
      <c r="AB902" s="11"/>
      <c r="AC902" s="11"/>
    </row>
    <row r="903" spans="1:29" ht="13" x14ac:dyDescent="0.3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  <c r="AA903" s="11"/>
      <c r="AB903" s="11"/>
      <c r="AC903" s="11"/>
    </row>
    <row r="904" spans="1:29" ht="13" x14ac:dyDescent="0.3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  <c r="AA904" s="11"/>
      <c r="AB904" s="11"/>
      <c r="AC904" s="11"/>
    </row>
    <row r="905" spans="1:29" ht="13" x14ac:dyDescent="0.3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  <c r="AA905" s="11"/>
      <c r="AB905" s="11"/>
      <c r="AC905" s="11"/>
    </row>
    <row r="906" spans="1:29" ht="13" x14ac:dyDescent="0.3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  <c r="AA906" s="11"/>
      <c r="AB906" s="11"/>
      <c r="AC906" s="11"/>
    </row>
    <row r="907" spans="1:29" ht="13" x14ac:dyDescent="0.3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  <c r="AA907" s="11"/>
      <c r="AB907" s="11"/>
      <c r="AC907" s="11"/>
    </row>
    <row r="908" spans="1:29" ht="13" x14ac:dyDescent="0.3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  <c r="AA908" s="11"/>
      <c r="AB908" s="11"/>
      <c r="AC908" s="11"/>
    </row>
    <row r="909" spans="1:29" ht="13" x14ac:dyDescent="0.3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  <c r="AA909" s="11"/>
      <c r="AB909" s="11"/>
      <c r="AC909" s="11"/>
    </row>
    <row r="910" spans="1:29" ht="13" x14ac:dyDescent="0.3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  <c r="AA910" s="11"/>
      <c r="AB910" s="11"/>
      <c r="AC910" s="11"/>
    </row>
    <row r="911" spans="1:29" ht="13" x14ac:dyDescent="0.3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  <c r="AA911" s="11"/>
      <c r="AB911" s="11"/>
      <c r="AC911" s="11"/>
    </row>
    <row r="912" spans="1:29" ht="13" x14ac:dyDescent="0.3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  <c r="AA912" s="11"/>
      <c r="AB912" s="11"/>
      <c r="AC912" s="11"/>
    </row>
    <row r="913" spans="1:29" ht="13" x14ac:dyDescent="0.3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  <c r="AA913" s="11"/>
      <c r="AB913" s="11"/>
      <c r="AC913" s="11"/>
    </row>
    <row r="914" spans="1:29" ht="13" x14ac:dyDescent="0.3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  <c r="AA914" s="11"/>
      <c r="AB914" s="11"/>
      <c r="AC914" s="11"/>
    </row>
    <row r="915" spans="1:29" ht="13" x14ac:dyDescent="0.3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  <c r="AA915" s="11"/>
      <c r="AB915" s="11"/>
      <c r="AC915" s="11"/>
    </row>
    <row r="916" spans="1:29" ht="13" x14ac:dyDescent="0.3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  <c r="AA916" s="11"/>
      <c r="AB916" s="11"/>
      <c r="AC916" s="11"/>
    </row>
    <row r="917" spans="1:29" ht="13" x14ac:dyDescent="0.3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  <c r="AA917" s="11"/>
      <c r="AB917" s="11"/>
      <c r="AC917" s="11"/>
    </row>
    <row r="918" spans="1:29" ht="13" x14ac:dyDescent="0.3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  <c r="AA918" s="11"/>
      <c r="AB918" s="11"/>
      <c r="AC918" s="11"/>
    </row>
    <row r="919" spans="1:29" ht="13" x14ac:dyDescent="0.3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  <c r="AA919" s="11"/>
      <c r="AB919" s="11"/>
      <c r="AC919" s="11"/>
    </row>
    <row r="920" spans="1:29" ht="13" x14ac:dyDescent="0.3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  <c r="AA920" s="11"/>
      <c r="AB920" s="11"/>
      <c r="AC920" s="11"/>
    </row>
    <row r="921" spans="1:29" ht="13" x14ac:dyDescent="0.3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  <c r="AA921" s="11"/>
      <c r="AB921" s="11"/>
      <c r="AC921" s="11"/>
    </row>
    <row r="922" spans="1:29" ht="13" x14ac:dyDescent="0.3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  <c r="AA922" s="11"/>
      <c r="AB922" s="11"/>
      <c r="AC922" s="11"/>
    </row>
    <row r="923" spans="1:29" ht="13" x14ac:dyDescent="0.3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  <c r="AA923" s="11"/>
      <c r="AB923" s="11"/>
      <c r="AC923" s="11"/>
    </row>
    <row r="924" spans="1:29" ht="13" x14ac:dyDescent="0.3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  <c r="AA924" s="11"/>
      <c r="AB924" s="11"/>
      <c r="AC924" s="11"/>
    </row>
    <row r="925" spans="1:29" ht="13" x14ac:dyDescent="0.3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  <c r="AA925" s="11"/>
      <c r="AB925" s="11"/>
      <c r="AC925" s="11"/>
    </row>
    <row r="926" spans="1:29" ht="13" x14ac:dyDescent="0.3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  <c r="AA926" s="11"/>
      <c r="AB926" s="11"/>
      <c r="AC926" s="11"/>
    </row>
    <row r="927" spans="1:29" ht="13" x14ac:dyDescent="0.3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  <c r="AA927" s="11"/>
      <c r="AB927" s="11"/>
      <c r="AC927" s="11"/>
    </row>
    <row r="928" spans="1:29" ht="13" x14ac:dyDescent="0.3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  <c r="AA928" s="11"/>
      <c r="AB928" s="11"/>
      <c r="AC928" s="11"/>
    </row>
    <row r="929" spans="1:29" ht="13" x14ac:dyDescent="0.3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  <c r="AA929" s="11"/>
      <c r="AB929" s="11"/>
      <c r="AC929" s="11"/>
    </row>
    <row r="930" spans="1:29" ht="13" x14ac:dyDescent="0.3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  <c r="AA930" s="11"/>
      <c r="AB930" s="11"/>
      <c r="AC930" s="11"/>
    </row>
    <row r="931" spans="1:29" ht="13" x14ac:dyDescent="0.3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  <c r="AA931" s="11"/>
      <c r="AB931" s="11"/>
      <c r="AC931" s="11"/>
    </row>
    <row r="932" spans="1:29" ht="13" x14ac:dyDescent="0.3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  <c r="AA932" s="11"/>
      <c r="AB932" s="11"/>
      <c r="AC932" s="11"/>
    </row>
    <row r="933" spans="1:29" ht="13" x14ac:dyDescent="0.3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  <c r="AA933" s="11"/>
      <c r="AB933" s="11"/>
      <c r="AC933" s="11"/>
    </row>
    <row r="934" spans="1:29" ht="13" x14ac:dyDescent="0.3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  <c r="AA934" s="11"/>
      <c r="AB934" s="11"/>
      <c r="AC934" s="11"/>
    </row>
    <row r="935" spans="1:29" ht="13" x14ac:dyDescent="0.3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  <c r="AA935" s="11"/>
      <c r="AB935" s="11"/>
      <c r="AC935" s="11"/>
    </row>
    <row r="936" spans="1:29" ht="13" x14ac:dyDescent="0.3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  <c r="AA936" s="11"/>
      <c r="AB936" s="11"/>
      <c r="AC936" s="11"/>
    </row>
    <row r="937" spans="1:29" ht="13" x14ac:dyDescent="0.3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  <c r="AA937" s="11"/>
      <c r="AB937" s="11"/>
      <c r="AC937" s="11"/>
    </row>
    <row r="938" spans="1:29" ht="13" x14ac:dyDescent="0.3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  <c r="AA938" s="11"/>
      <c r="AB938" s="11"/>
      <c r="AC938" s="11"/>
    </row>
    <row r="939" spans="1:29" ht="13" x14ac:dyDescent="0.3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  <c r="AA939" s="11"/>
      <c r="AB939" s="11"/>
      <c r="AC939" s="11"/>
    </row>
    <row r="940" spans="1:29" ht="13" x14ac:dyDescent="0.3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  <c r="AA940" s="11"/>
      <c r="AB940" s="11"/>
      <c r="AC940" s="11"/>
    </row>
    <row r="941" spans="1:29" ht="13" x14ac:dyDescent="0.3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  <c r="AA941" s="11"/>
      <c r="AB941" s="11"/>
      <c r="AC941" s="11"/>
    </row>
    <row r="942" spans="1:29" ht="13" x14ac:dyDescent="0.3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  <c r="AA942" s="11"/>
      <c r="AB942" s="11"/>
      <c r="AC942" s="11"/>
    </row>
    <row r="943" spans="1:29" ht="13" x14ac:dyDescent="0.3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  <c r="AA943" s="11"/>
      <c r="AB943" s="11"/>
      <c r="AC943" s="11"/>
    </row>
    <row r="944" spans="1:29" ht="13" x14ac:dyDescent="0.3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  <c r="AA944" s="11"/>
      <c r="AB944" s="11"/>
      <c r="AC944" s="11"/>
    </row>
    <row r="945" spans="1:29" ht="13" x14ac:dyDescent="0.3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  <c r="AA945" s="11"/>
      <c r="AB945" s="11"/>
      <c r="AC945" s="11"/>
    </row>
    <row r="946" spans="1:29" ht="13" x14ac:dyDescent="0.3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  <c r="AA946" s="11"/>
      <c r="AB946" s="11"/>
      <c r="AC946" s="11"/>
    </row>
    <row r="947" spans="1:29" ht="13" x14ac:dyDescent="0.3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  <c r="AA947" s="11"/>
      <c r="AB947" s="11"/>
      <c r="AC947" s="11"/>
    </row>
    <row r="948" spans="1:29" ht="13" x14ac:dyDescent="0.3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  <c r="AA948" s="11"/>
      <c r="AB948" s="11"/>
      <c r="AC948" s="11"/>
    </row>
    <row r="949" spans="1:29" ht="13" x14ac:dyDescent="0.3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  <c r="AA949" s="11"/>
      <c r="AB949" s="11"/>
      <c r="AC949" s="11"/>
    </row>
    <row r="950" spans="1:29" ht="13" x14ac:dyDescent="0.3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  <c r="AA950" s="11"/>
      <c r="AB950" s="11"/>
      <c r="AC950" s="11"/>
    </row>
    <row r="951" spans="1:29" ht="13" x14ac:dyDescent="0.3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  <c r="AA951" s="11"/>
      <c r="AB951" s="11"/>
      <c r="AC951" s="11"/>
    </row>
    <row r="952" spans="1:29" ht="13" x14ac:dyDescent="0.3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  <c r="AA952" s="11"/>
      <c r="AB952" s="11"/>
      <c r="AC952" s="11"/>
    </row>
    <row r="953" spans="1:29" ht="13" x14ac:dyDescent="0.3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  <c r="AA953" s="11"/>
      <c r="AB953" s="11"/>
      <c r="AC953" s="11"/>
    </row>
    <row r="954" spans="1:29" ht="13" x14ac:dyDescent="0.3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  <c r="AA954" s="11"/>
      <c r="AB954" s="11"/>
      <c r="AC954" s="11"/>
    </row>
    <row r="955" spans="1:29" ht="13" x14ac:dyDescent="0.3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  <c r="AA955" s="11"/>
      <c r="AB955" s="11"/>
      <c r="AC955" s="11"/>
    </row>
    <row r="956" spans="1:29" ht="13" x14ac:dyDescent="0.3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  <c r="AA956" s="11"/>
      <c r="AB956" s="11"/>
      <c r="AC956" s="11"/>
    </row>
    <row r="957" spans="1:29" ht="13" x14ac:dyDescent="0.3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  <c r="AA957" s="11"/>
      <c r="AB957" s="11"/>
      <c r="AC957" s="11"/>
    </row>
    <row r="958" spans="1:29" ht="13" x14ac:dyDescent="0.3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  <c r="AA958" s="11"/>
      <c r="AB958" s="11"/>
      <c r="AC958" s="11"/>
    </row>
    <row r="959" spans="1:29" ht="13" x14ac:dyDescent="0.3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  <c r="AA959" s="11"/>
      <c r="AB959" s="11"/>
      <c r="AC959" s="11"/>
    </row>
    <row r="960" spans="1:29" ht="13" x14ac:dyDescent="0.3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  <c r="AA960" s="11"/>
      <c r="AB960" s="11"/>
      <c r="AC960" s="11"/>
    </row>
    <row r="961" spans="1:29" ht="13" x14ac:dyDescent="0.3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  <c r="AA961" s="11"/>
      <c r="AB961" s="11"/>
      <c r="AC961" s="11"/>
    </row>
    <row r="962" spans="1:29" ht="13" x14ac:dyDescent="0.3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  <c r="AA962" s="11"/>
      <c r="AB962" s="11"/>
      <c r="AC962" s="11"/>
    </row>
    <row r="963" spans="1:29" ht="13" x14ac:dyDescent="0.3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  <c r="AA963" s="11"/>
      <c r="AB963" s="11"/>
      <c r="AC963" s="11"/>
    </row>
    <row r="964" spans="1:29" ht="13" x14ac:dyDescent="0.3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  <c r="AA964" s="11"/>
      <c r="AB964" s="11"/>
      <c r="AC964" s="11"/>
    </row>
    <row r="965" spans="1:29" ht="13" x14ac:dyDescent="0.3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  <c r="AA965" s="11"/>
      <c r="AB965" s="11"/>
      <c r="AC965" s="11"/>
    </row>
    <row r="966" spans="1:29" ht="13" x14ac:dyDescent="0.3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  <c r="AA966" s="11"/>
      <c r="AB966" s="11"/>
      <c r="AC966" s="11"/>
    </row>
    <row r="967" spans="1:29" ht="13" x14ac:dyDescent="0.3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  <c r="AA967" s="11"/>
      <c r="AB967" s="11"/>
      <c r="AC967" s="11"/>
    </row>
    <row r="968" spans="1:29" ht="13" x14ac:dyDescent="0.3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  <c r="AA968" s="11"/>
      <c r="AB968" s="11"/>
      <c r="AC968" s="11"/>
    </row>
    <row r="969" spans="1:29" ht="13" x14ac:dyDescent="0.3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  <c r="AA969" s="11"/>
      <c r="AB969" s="11"/>
      <c r="AC969" s="11"/>
    </row>
    <row r="970" spans="1:29" ht="13" x14ac:dyDescent="0.3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  <c r="AA970" s="11"/>
      <c r="AB970" s="11"/>
      <c r="AC970" s="11"/>
    </row>
    <row r="971" spans="1:29" ht="13" x14ac:dyDescent="0.3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  <c r="AA971" s="11"/>
      <c r="AB971" s="11"/>
      <c r="AC971" s="11"/>
    </row>
    <row r="972" spans="1:29" ht="13" x14ac:dyDescent="0.3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  <c r="AA972" s="11"/>
      <c r="AB972" s="11"/>
      <c r="AC972" s="11"/>
    </row>
    <row r="973" spans="1:29" ht="13" x14ac:dyDescent="0.3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  <c r="AA973" s="11"/>
      <c r="AB973" s="11"/>
      <c r="AC973" s="11"/>
    </row>
    <row r="974" spans="1:29" ht="13" x14ac:dyDescent="0.3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  <c r="AA974" s="11"/>
      <c r="AB974" s="11"/>
      <c r="AC974" s="11"/>
    </row>
    <row r="975" spans="1:29" ht="13" x14ac:dyDescent="0.3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  <c r="AA975" s="11"/>
      <c r="AB975" s="11"/>
      <c r="AC975" s="11"/>
    </row>
    <row r="976" spans="1:29" ht="13" x14ac:dyDescent="0.3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  <c r="AA976" s="11"/>
      <c r="AB976" s="11"/>
      <c r="AC976" s="11"/>
    </row>
    <row r="977" spans="1:29" ht="13" x14ac:dyDescent="0.3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  <c r="AA977" s="11"/>
      <c r="AB977" s="11"/>
      <c r="AC977" s="11"/>
    </row>
    <row r="978" spans="1:29" ht="13" x14ac:dyDescent="0.3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  <c r="AA978" s="11"/>
      <c r="AB978" s="11"/>
      <c r="AC978" s="11"/>
    </row>
    <row r="979" spans="1:29" ht="13" x14ac:dyDescent="0.3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  <c r="AA979" s="11"/>
      <c r="AB979" s="11"/>
      <c r="AC979" s="11"/>
    </row>
    <row r="980" spans="1:29" ht="13" x14ac:dyDescent="0.3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  <c r="AA980" s="11"/>
      <c r="AB980" s="11"/>
      <c r="AC980" s="11"/>
    </row>
    <row r="981" spans="1:29" ht="13" x14ac:dyDescent="0.3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  <c r="AA981" s="11"/>
      <c r="AB981" s="11"/>
      <c r="AC981" s="11"/>
    </row>
    <row r="982" spans="1:29" ht="13" x14ac:dyDescent="0.3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  <c r="AA982" s="11"/>
      <c r="AB982" s="11"/>
      <c r="AC982" s="11"/>
    </row>
    <row r="983" spans="1:29" ht="13" x14ac:dyDescent="0.3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  <c r="AA983" s="11"/>
      <c r="AB983" s="11"/>
      <c r="AC983" s="11"/>
    </row>
    <row r="984" spans="1:29" ht="13" x14ac:dyDescent="0.3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  <c r="AA984" s="11"/>
      <c r="AB984" s="11"/>
      <c r="AC984" s="11"/>
    </row>
    <row r="985" spans="1:29" ht="13" x14ac:dyDescent="0.3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  <c r="AA985" s="11"/>
      <c r="AB985" s="11"/>
      <c r="AC985" s="11"/>
    </row>
    <row r="986" spans="1:29" ht="13" x14ac:dyDescent="0.3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  <c r="AA986" s="11"/>
      <c r="AB986" s="11"/>
      <c r="AC986" s="11"/>
    </row>
    <row r="987" spans="1:29" ht="13" x14ac:dyDescent="0.3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  <c r="AA987" s="11"/>
      <c r="AB987" s="11"/>
      <c r="AC987" s="11"/>
    </row>
    <row r="988" spans="1:29" ht="13" x14ac:dyDescent="0.3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  <c r="AA988" s="11"/>
      <c r="AB988" s="11"/>
      <c r="AC988" s="11"/>
    </row>
    <row r="989" spans="1:29" ht="13" x14ac:dyDescent="0.3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  <c r="AA989" s="11"/>
      <c r="AB989" s="11"/>
      <c r="AC989" s="11"/>
    </row>
    <row r="990" spans="1:29" ht="13" x14ac:dyDescent="0.3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  <c r="AA990" s="11"/>
      <c r="AB990" s="11"/>
      <c r="AC990" s="11"/>
    </row>
    <row r="991" spans="1:29" ht="13" x14ac:dyDescent="0.3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  <c r="AA991" s="11"/>
      <c r="AB991" s="11"/>
      <c r="AC991" s="11"/>
    </row>
    <row r="992" spans="1:29" ht="13" x14ac:dyDescent="0.3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  <c r="AA992" s="11"/>
      <c r="AB992" s="11"/>
      <c r="AC992" s="11"/>
    </row>
    <row r="993" spans="1:29" ht="13" x14ac:dyDescent="0.3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  <c r="AA993" s="11"/>
      <c r="AB993" s="11"/>
      <c r="AC993" s="11"/>
    </row>
    <row r="994" spans="1:29" ht="13" x14ac:dyDescent="0.3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  <c r="AA994" s="11"/>
      <c r="AB994" s="11"/>
      <c r="AC994" s="11"/>
    </row>
    <row r="995" spans="1:29" ht="13" x14ac:dyDescent="0.3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  <c r="AA995" s="11"/>
      <c r="AB995" s="11"/>
      <c r="AC995" s="11"/>
    </row>
    <row r="996" spans="1:29" ht="13" x14ac:dyDescent="0.3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  <c r="AA996" s="11"/>
      <c r="AB996" s="11"/>
      <c r="AC996" s="11"/>
    </row>
    <row r="997" spans="1:29" ht="13" x14ac:dyDescent="0.3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  <c r="AA997" s="11"/>
      <c r="AB997" s="11"/>
      <c r="AC997" s="11"/>
    </row>
    <row r="998" spans="1:29" ht="13" x14ac:dyDescent="0.3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  <c r="AA998" s="11"/>
      <c r="AB998" s="11"/>
      <c r="AC998" s="11"/>
    </row>
    <row r="999" spans="1:29" ht="13" x14ac:dyDescent="0.3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  <c r="AA999" s="11"/>
      <c r="AB999" s="11"/>
      <c r="AC999" s="11"/>
    </row>
    <row r="1000" spans="1:29" ht="13" x14ac:dyDescent="0.3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  <c r="AA1000" s="11"/>
      <c r="AB1000" s="11"/>
      <c r="AC1000" s="11"/>
    </row>
    <row r="1001" spans="1:29" ht="13" x14ac:dyDescent="0.3">
      <c r="A1001" s="11"/>
      <c r="B1001" s="11"/>
      <c r="C1001" s="11"/>
      <c r="D1001" s="11"/>
      <c r="E1001" s="11"/>
      <c r="F1001" s="11"/>
      <c r="G1001" s="11"/>
      <c r="H1001" s="11"/>
      <c r="I1001" s="11"/>
      <c r="J1001" s="11"/>
      <c r="K1001" s="11"/>
      <c r="L1001" s="11"/>
      <c r="M1001" s="11"/>
      <c r="N1001" s="11"/>
      <c r="O1001" s="11"/>
      <c r="P1001" s="11"/>
      <c r="Q1001" s="11"/>
      <c r="R1001" s="11"/>
      <c r="S1001" s="11"/>
      <c r="T1001" s="11"/>
      <c r="U1001" s="11"/>
      <c r="V1001" s="11"/>
      <c r="W1001" s="11"/>
      <c r="X1001" s="11"/>
      <c r="Y1001" s="11"/>
      <c r="Z1001" s="11"/>
      <c r="AA1001" s="11"/>
      <c r="AB1001" s="11"/>
      <c r="AC1001" s="11"/>
    </row>
    <row r="1002" spans="1:29" ht="13" x14ac:dyDescent="0.3">
      <c r="A1002" s="11"/>
      <c r="B1002" s="11"/>
      <c r="C1002" s="11"/>
      <c r="D1002" s="11"/>
      <c r="E1002" s="11"/>
      <c r="F1002" s="11"/>
      <c r="G1002" s="11"/>
      <c r="H1002" s="11"/>
      <c r="I1002" s="11"/>
      <c r="J1002" s="11"/>
      <c r="K1002" s="11"/>
      <c r="L1002" s="11"/>
      <c r="M1002" s="11"/>
      <c r="N1002" s="11"/>
      <c r="O1002" s="11"/>
      <c r="P1002" s="11"/>
      <c r="Q1002" s="11"/>
      <c r="R1002" s="11"/>
      <c r="S1002" s="11"/>
      <c r="T1002" s="11"/>
      <c r="U1002" s="11"/>
      <c r="V1002" s="11"/>
      <c r="W1002" s="11"/>
      <c r="X1002" s="11"/>
      <c r="Y1002" s="11"/>
      <c r="Z1002" s="11"/>
      <c r="AA1002" s="11"/>
      <c r="AB1002" s="11"/>
      <c r="AC1002" s="11"/>
    </row>
    <row r="1003" spans="1:29" ht="13" x14ac:dyDescent="0.3">
      <c r="A1003" s="11"/>
      <c r="B1003" s="11"/>
      <c r="C1003" s="11"/>
      <c r="D1003" s="11"/>
      <c r="E1003" s="11"/>
      <c r="F1003" s="11"/>
      <c r="G1003" s="11"/>
      <c r="H1003" s="11"/>
      <c r="I1003" s="11"/>
      <c r="J1003" s="11"/>
      <c r="K1003" s="11"/>
      <c r="L1003" s="11"/>
      <c r="M1003" s="11"/>
      <c r="N1003" s="11"/>
      <c r="O1003" s="11"/>
      <c r="P1003" s="11"/>
      <c r="Q1003" s="11"/>
      <c r="R1003" s="11"/>
      <c r="S1003" s="11"/>
      <c r="T1003" s="11"/>
      <c r="U1003" s="11"/>
      <c r="V1003" s="11"/>
      <c r="W1003" s="11"/>
      <c r="X1003" s="11"/>
      <c r="Y1003" s="11"/>
      <c r="Z1003" s="11"/>
      <c r="AA1003" s="11"/>
      <c r="AB1003" s="11"/>
      <c r="AC1003" s="11"/>
    </row>
    <row r="1004" spans="1:29" ht="13" x14ac:dyDescent="0.3">
      <c r="A1004" s="11"/>
      <c r="B1004" s="11"/>
      <c r="C1004" s="11"/>
      <c r="D1004" s="11"/>
      <c r="E1004" s="11"/>
      <c r="F1004" s="11"/>
      <c r="G1004" s="11"/>
      <c r="H1004" s="11"/>
      <c r="I1004" s="11"/>
      <c r="J1004" s="11"/>
      <c r="K1004" s="11"/>
      <c r="L1004" s="11"/>
      <c r="M1004" s="11"/>
      <c r="N1004" s="11"/>
      <c r="O1004" s="11"/>
      <c r="P1004" s="11"/>
      <c r="Q1004" s="11"/>
      <c r="R1004" s="11"/>
      <c r="S1004" s="11"/>
      <c r="T1004" s="11"/>
      <c r="U1004" s="11"/>
      <c r="V1004" s="11"/>
      <c r="W1004" s="11"/>
      <c r="X1004" s="11"/>
      <c r="Y1004" s="11"/>
      <c r="Z1004" s="11"/>
      <c r="AA1004" s="11"/>
      <c r="AB1004" s="11"/>
      <c r="AC1004" s="11"/>
    </row>
    <row r="1005" spans="1:29" ht="13" x14ac:dyDescent="0.3">
      <c r="A1005" s="11"/>
      <c r="B1005" s="11"/>
      <c r="C1005" s="11"/>
      <c r="D1005" s="11"/>
      <c r="E1005" s="11"/>
      <c r="F1005" s="11"/>
      <c r="G1005" s="11"/>
      <c r="H1005" s="11"/>
      <c r="I1005" s="11"/>
      <c r="J1005" s="11"/>
      <c r="K1005" s="11"/>
      <c r="L1005" s="11"/>
      <c r="M1005" s="11"/>
      <c r="N1005" s="11"/>
      <c r="O1005" s="11"/>
      <c r="P1005" s="11"/>
      <c r="Q1005" s="11"/>
      <c r="R1005" s="11"/>
      <c r="S1005" s="11"/>
      <c r="T1005" s="11"/>
      <c r="U1005" s="11"/>
      <c r="V1005" s="11"/>
      <c r="W1005" s="11"/>
      <c r="X1005" s="11"/>
      <c r="Y1005" s="11"/>
      <c r="Z1005" s="11"/>
      <c r="AA1005" s="11"/>
      <c r="AB1005" s="11"/>
      <c r="AC1005" s="11"/>
    </row>
    <row r="1006" spans="1:29" ht="13" x14ac:dyDescent="0.3">
      <c r="A1006" s="11"/>
      <c r="B1006" s="11"/>
      <c r="C1006" s="11"/>
      <c r="D1006" s="11"/>
      <c r="E1006" s="11"/>
      <c r="F1006" s="11"/>
      <c r="G1006" s="11"/>
      <c r="H1006" s="11"/>
      <c r="I1006" s="11"/>
      <c r="J1006" s="11"/>
      <c r="K1006" s="11"/>
      <c r="L1006" s="11"/>
      <c r="M1006" s="11"/>
      <c r="N1006" s="11"/>
      <c r="O1006" s="11"/>
      <c r="P1006" s="11"/>
      <c r="Q1006" s="11"/>
      <c r="R1006" s="11"/>
      <c r="S1006" s="11"/>
      <c r="T1006" s="11"/>
      <c r="U1006" s="11"/>
      <c r="V1006" s="11"/>
      <c r="W1006" s="11"/>
      <c r="X1006" s="11"/>
      <c r="Y1006" s="11"/>
      <c r="Z1006" s="11"/>
      <c r="AA1006" s="11"/>
      <c r="AB1006" s="11"/>
      <c r="AC1006" s="11"/>
    </row>
    <row r="1007" spans="1:29" ht="13" x14ac:dyDescent="0.3">
      <c r="A1007" s="11"/>
      <c r="B1007" s="11"/>
      <c r="C1007" s="11"/>
      <c r="D1007" s="11"/>
      <c r="E1007" s="11"/>
      <c r="F1007" s="11"/>
      <c r="G1007" s="11"/>
      <c r="H1007" s="11"/>
      <c r="I1007" s="11"/>
      <c r="J1007" s="11"/>
      <c r="K1007" s="11"/>
      <c r="L1007" s="11"/>
      <c r="M1007" s="11"/>
      <c r="N1007" s="11"/>
      <c r="O1007" s="11"/>
      <c r="P1007" s="11"/>
      <c r="Q1007" s="11"/>
      <c r="R1007" s="11"/>
      <c r="S1007" s="11"/>
      <c r="T1007" s="11"/>
      <c r="U1007" s="11"/>
      <c r="V1007" s="11"/>
      <c r="W1007" s="11"/>
      <c r="X1007" s="11"/>
      <c r="Y1007" s="11"/>
      <c r="Z1007" s="11"/>
      <c r="AA1007" s="11"/>
      <c r="AB1007" s="11"/>
      <c r="AC1007" s="11"/>
    </row>
    <row r="1008" spans="1:29" ht="13" x14ac:dyDescent="0.3">
      <c r="A1008" s="11"/>
      <c r="B1008" s="11"/>
      <c r="C1008" s="11"/>
      <c r="D1008" s="11"/>
      <c r="E1008" s="11"/>
      <c r="F1008" s="11"/>
      <c r="G1008" s="11"/>
      <c r="H1008" s="11"/>
      <c r="I1008" s="11"/>
      <c r="J1008" s="11"/>
      <c r="K1008" s="11"/>
      <c r="L1008" s="11"/>
      <c r="M1008" s="11"/>
      <c r="N1008" s="11"/>
      <c r="O1008" s="11"/>
      <c r="P1008" s="11"/>
      <c r="Q1008" s="11"/>
      <c r="R1008" s="11"/>
      <c r="S1008" s="11"/>
      <c r="T1008" s="11"/>
      <c r="U1008" s="11"/>
      <c r="V1008" s="11"/>
      <c r="W1008" s="11"/>
      <c r="X1008" s="11"/>
      <c r="Y1008" s="11"/>
      <c r="Z1008" s="11"/>
      <c r="AA1008" s="11"/>
      <c r="AB1008" s="11"/>
      <c r="AC1008" s="11"/>
    </row>
    <row r="1009" spans="1:29" ht="13" x14ac:dyDescent="0.3">
      <c r="A1009" s="11"/>
      <c r="B1009" s="11"/>
      <c r="C1009" s="11"/>
      <c r="D1009" s="11"/>
      <c r="E1009" s="11"/>
      <c r="F1009" s="11"/>
      <c r="G1009" s="11"/>
      <c r="H1009" s="11"/>
      <c r="I1009" s="11"/>
      <c r="J1009" s="11"/>
      <c r="K1009" s="11"/>
      <c r="L1009" s="11"/>
      <c r="M1009" s="11"/>
      <c r="N1009" s="11"/>
      <c r="O1009" s="11"/>
      <c r="P1009" s="11"/>
      <c r="Q1009" s="11"/>
      <c r="R1009" s="11"/>
      <c r="S1009" s="11"/>
      <c r="T1009" s="11"/>
      <c r="U1009" s="11"/>
      <c r="V1009" s="11"/>
      <c r="W1009" s="11"/>
      <c r="X1009" s="11"/>
      <c r="Y1009" s="11"/>
      <c r="Z1009" s="11"/>
      <c r="AA1009" s="11"/>
      <c r="AB1009" s="11"/>
      <c r="AC1009" s="11"/>
    </row>
    <row r="1010" spans="1:29" ht="13" x14ac:dyDescent="0.3">
      <c r="A1010" s="11"/>
      <c r="B1010" s="11"/>
      <c r="C1010" s="11"/>
      <c r="D1010" s="11"/>
      <c r="E1010" s="11"/>
      <c r="F1010" s="11"/>
      <c r="G1010" s="11"/>
      <c r="H1010" s="11"/>
      <c r="I1010" s="11"/>
      <c r="J1010" s="11"/>
      <c r="K1010" s="11"/>
      <c r="L1010" s="11"/>
      <c r="M1010" s="11"/>
      <c r="N1010" s="11"/>
      <c r="O1010" s="11"/>
      <c r="P1010" s="11"/>
      <c r="Q1010" s="11"/>
      <c r="R1010" s="11"/>
      <c r="S1010" s="11"/>
      <c r="T1010" s="11"/>
      <c r="U1010" s="11"/>
      <c r="V1010" s="11"/>
      <c r="W1010" s="11"/>
      <c r="X1010" s="11"/>
      <c r="Y1010" s="11"/>
      <c r="Z1010" s="11"/>
      <c r="AA1010" s="11"/>
      <c r="AB1010" s="11"/>
      <c r="AC1010" s="11"/>
    </row>
  </sheetData>
  <mergeCells count="11">
    <mergeCell ref="C20:L20"/>
    <mergeCell ref="C4:L4"/>
    <mergeCell ref="C5:L5"/>
    <mergeCell ref="D9:G9"/>
    <mergeCell ref="D10:G10"/>
    <mergeCell ref="D11:G11"/>
    <mergeCell ref="D12:G12"/>
    <mergeCell ref="C15:G15"/>
    <mergeCell ref="C16:G16"/>
    <mergeCell ref="C17:G17"/>
    <mergeCell ref="C19:L1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J993"/>
  <sheetViews>
    <sheetView workbookViewId="0">
      <selection activeCell="C43" sqref="C43"/>
    </sheetView>
  </sheetViews>
  <sheetFormatPr baseColWidth="10" defaultColWidth="11.08203125" defaultRowHeight="15" customHeight="1" x14ac:dyDescent="0.3"/>
  <cols>
    <col min="1" max="2" width="4" style="1" customWidth="1"/>
    <col min="3" max="3" width="39.58203125" style="1" customWidth="1"/>
    <col min="4" max="4" width="12" style="1" bestFit="1" customWidth="1"/>
    <col min="5" max="5" width="12.25" style="1" bestFit="1" customWidth="1"/>
    <col min="6" max="6" width="12" style="1" bestFit="1" customWidth="1"/>
    <col min="7" max="7" width="11.83203125" style="1" bestFit="1" customWidth="1"/>
    <col min="8" max="8" width="12.25" style="1" bestFit="1" customWidth="1"/>
    <col min="9" max="9" width="12" style="1" bestFit="1" customWidth="1"/>
    <col min="10" max="10" width="4" style="1" customWidth="1"/>
    <col min="11" max="26" width="10.5" style="1" customWidth="1"/>
    <col min="27" max="16384" width="11.08203125" style="1"/>
  </cols>
  <sheetData>
    <row r="1" spans="2:10" ht="15.75" customHeight="1" x14ac:dyDescent="0.3">
      <c r="B1" s="111"/>
      <c r="C1" s="72" t="s">
        <v>121</v>
      </c>
      <c r="D1" s="144"/>
      <c r="E1" s="144"/>
      <c r="F1" s="144"/>
      <c r="G1" s="144"/>
      <c r="H1" s="144"/>
      <c r="I1" s="144"/>
      <c r="J1" s="144"/>
    </row>
    <row r="2" spans="2:10" ht="15.75" customHeight="1" thickBot="1" x14ac:dyDescent="0.35">
      <c r="B2" s="69"/>
      <c r="C2" s="244"/>
      <c r="D2" s="11"/>
      <c r="E2" s="11"/>
      <c r="F2" s="11"/>
      <c r="G2" s="11"/>
      <c r="H2" s="11"/>
      <c r="I2" s="69"/>
      <c r="J2" s="245"/>
    </row>
    <row r="3" spans="2:10" ht="15.75" customHeight="1" x14ac:dyDescent="0.3">
      <c r="B3" s="145"/>
      <c r="C3" s="296" t="s">
        <v>46</v>
      </c>
      <c r="D3" s="297"/>
      <c r="E3" s="297"/>
      <c r="F3" s="297"/>
      <c r="G3" s="297"/>
      <c r="H3" s="297"/>
      <c r="I3" s="298"/>
      <c r="J3" s="146"/>
    </row>
    <row r="4" spans="2:10" ht="15.75" customHeight="1" x14ac:dyDescent="0.3">
      <c r="B4" s="147"/>
      <c r="C4" s="293" t="s">
        <v>48</v>
      </c>
      <c r="D4" s="268"/>
      <c r="E4" s="268"/>
      <c r="F4" s="268"/>
      <c r="G4" s="268"/>
      <c r="H4" s="268"/>
      <c r="I4" s="269"/>
      <c r="J4" s="148"/>
    </row>
    <row r="5" spans="2:10" ht="15.75" customHeight="1" x14ac:dyDescent="0.3">
      <c r="B5" s="147"/>
      <c r="C5" s="293" t="s">
        <v>49</v>
      </c>
      <c r="D5" s="268"/>
      <c r="E5" s="268"/>
      <c r="F5" s="268"/>
      <c r="G5" s="268"/>
      <c r="H5" s="268"/>
      <c r="I5" s="269"/>
      <c r="J5" s="148"/>
    </row>
    <row r="6" spans="2:10" ht="15.75" customHeight="1" thickBot="1" x14ac:dyDescent="0.35">
      <c r="B6" s="149"/>
      <c r="C6" s="150"/>
      <c r="D6" s="150"/>
      <c r="E6" s="150"/>
      <c r="F6" s="150"/>
      <c r="G6" s="150"/>
      <c r="H6" s="150"/>
      <c r="I6" s="150"/>
      <c r="J6" s="151"/>
    </row>
    <row r="7" spans="2:10" ht="15.75" customHeight="1" thickBot="1" x14ac:dyDescent="0.35">
      <c r="B7" s="149"/>
      <c r="C7" s="150" t="s">
        <v>7</v>
      </c>
      <c r="D7" s="261" t="str">
        <f>'SISTEMA TRANSMISION (INVERS)'!D7</f>
        <v>Indicar Zona de Postulación; [Local Comunitario, Local, Regional]</v>
      </c>
      <c r="E7" s="250"/>
      <c r="F7" s="250"/>
      <c r="G7" s="251"/>
      <c r="H7" s="150"/>
      <c r="I7" s="150"/>
      <c r="J7" s="151"/>
    </row>
    <row r="8" spans="2:10" ht="15.75" customHeight="1" x14ac:dyDescent="0.3">
      <c r="B8" s="149"/>
      <c r="C8" s="150" t="s">
        <v>9</v>
      </c>
      <c r="D8" s="299" t="str">
        <f>'SISTEMA TRANSMISION (INVERS)'!D8</f>
        <v>Indicar Nombre de empresa</v>
      </c>
      <c r="E8" s="300"/>
      <c r="F8" s="300"/>
      <c r="G8" s="300"/>
      <c r="H8" s="301"/>
      <c r="I8" s="150"/>
      <c r="J8" s="151"/>
    </row>
    <row r="9" spans="2:10" ht="15.75" customHeight="1" x14ac:dyDescent="0.3">
      <c r="B9" s="149"/>
      <c r="C9" s="150" t="str">
        <f>HOUSING!C9</f>
        <v>POTENCIA DE TX</v>
      </c>
      <c r="D9" s="286" t="str">
        <f>HOUSING!D9</f>
        <v>Indicar Potencia en Watts [W]</v>
      </c>
      <c r="E9" s="268"/>
      <c r="F9" s="269"/>
      <c r="G9" s="150"/>
      <c r="H9" s="150"/>
      <c r="I9" s="150"/>
      <c r="J9" s="151"/>
    </row>
    <row r="10" spans="2:10" ht="15.75" customHeight="1" x14ac:dyDescent="0.3">
      <c r="B10" s="149"/>
      <c r="C10" s="150"/>
      <c r="D10" s="286"/>
      <c r="E10" s="268"/>
      <c r="F10" s="269"/>
      <c r="G10" s="152"/>
      <c r="H10" s="152"/>
      <c r="I10" s="152"/>
      <c r="J10" s="151"/>
    </row>
    <row r="11" spans="2:10" ht="15.75" customHeight="1" x14ac:dyDescent="0.3">
      <c r="B11" s="149"/>
      <c r="C11" s="28"/>
      <c r="D11" s="286"/>
      <c r="E11" s="268"/>
      <c r="F11" s="269"/>
      <c r="G11" s="143"/>
      <c r="H11" s="143"/>
      <c r="I11" s="143"/>
      <c r="J11" s="151"/>
    </row>
    <row r="12" spans="2:10" ht="15.75" customHeight="1" x14ac:dyDescent="0.3">
      <c r="B12" s="153"/>
      <c r="C12" s="28"/>
      <c r="D12" s="142"/>
      <c r="E12" s="142"/>
      <c r="F12" s="143"/>
      <c r="G12" s="143"/>
      <c r="H12" s="143"/>
      <c r="I12" s="143"/>
      <c r="J12" s="154"/>
    </row>
    <row r="13" spans="2:10" ht="15.75" customHeight="1" x14ac:dyDescent="0.3">
      <c r="B13" s="153"/>
      <c r="C13" s="294" t="s">
        <v>48</v>
      </c>
      <c r="D13" s="253"/>
      <c r="E13" s="253"/>
      <c r="F13" s="253"/>
      <c r="G13" s="253"/>
      <c r="H13" s="253"/>
      <c r="I13" s="295"/>
      <c r="J13" s="154"/>
    </row>
    <row r="14" spans="2:10" ht="15.75" customHeight="1" thickBot="1" x14ac:dyDescent="0.35">
      <c r="B14" s="153"/>
      <c r="C14" s="221" t="s">
        <v>51</v>
      </c>
      <c r="D14" s="222" t="s">
        <v>52</v>
      </c>
      <c r="E14" s="222" t="s">
        <v>53</v>
      </c>
      <c r="F14" s="222" t="s">
        <v>54</v>
      </c>
      <c r="G14" s="222" t="s">
        <v>55</v>
      </c>
      <c r="H14" s="222" t="s">
        <v>56</v>
      </c>
      <c r="I14" s="223" t="s">
        <v>57</v>
      </c>
      <c r="J14" s="155"/>
    </row>
    <row r="15" spans="2:10" ht="15.75" customHeight="1" x14ac:dyDescent="0.3">
      <c r="B15" s="153"/>
      <c r="C15" s="156" t="s">
        <v>58</v>
      </c>
      <c r="D15" s="193"/>
      <c r="E15" s="194"/>
      <c r="F15" s="194"/>
      <c r="G15" s="194"/>
      <c r="H15" s="194"/>
      <c r="I15" s="195"/>
      <c r="J15" s="155"/>
    </row>
    <row r="16" spans="2:10" ht="15.75" customHeight="1" x14ac:dyDescent="0.3">
      <c r="B16" s="153"/>
      <c r="C16" s="157" t="s">
        <v>5</v>
      </c>
      <c r="D16" s="196"/>
      <c r="E16" s="197">
        <f>HOUSING!H15</f>
        <v>4505473.2</v>
      </c>
      <c r="F16" s="197">
        <f>HOUSING!I15</f>
        <v>4685692.1280000005</v>
      </c>
      <c r="G16" s="197">
        <f>HOUSING!J15</f>
        <v>4873119.8131200001</v>
      </c>
      <c r="H16" s="197">
        <f>HOUSING!K15</f>
        <v>5068044.6056447998</v>
      </c>
      <c r="I16" s="197">
        <f>HOUSING!L15</f>
        <v>5270766.3898705915</v>
      </c>
      <c r="J16" s="155"/>
    </row>
    <row r="17" spans="2:10" ht="15.75" customHeight="1" x14ac:dyDescent="0.3">
      <c r="B17" s="153"/>
      <c r="C17" s="157" t="s">
        <v>4</v>
      </c>
      <c r="D17" s="196"/>
      <c r="E17" s="197">
        <f>SEGURIDAD!H15</f>
        <v>901094.64</v>
      </c>
      <c r="F17" s="197">
        <f>SEGURIDAD!I15</f>
        <v>937138.42559999996</v>
      </c>
      <c r="G17" s="197">
        <f>SEGURIDAD!J15</f>
        <v>974623.96262399992</v>
      </c>
      <c r="H17" s="197">
        <f>SEGURIDAD!K15</f>
        <v>1013608.9211289599</v>
      </c>
      <c r="I17" s="197">
        <f>SEGURIDAD!L15</f>
        <v>1054153.2779741182</v>
      </c>
      <c r="J17" s="155"/>
    </row>
    <row r="18" spans="2:10" ht="15.75" customHeight="1" x14ac:dyDescent="0.3">
      <c r="B18" s="153"/>
      <c r="C18" s="157" t="s">
        <v>59</v>
      </c>
      <c r="D18" s="196"/>
      <c r="E18" s="197"/>
      <c r="F18" s="197"/>
      <c r="G18" s="197"/>
      <c r="H18" s="197"/>
      <c r="I18" s="198"/>
      <c r="J18" s="155"/>
    </row>
    <row r="19" spans="2:10" ht="15.75" customHeight="1" x14ac:dyDescent="0.3">
      <c r="B19" s="153"/>
      <c r="C19" s="158" t="s">
        <v>60</v>
      </c>
      <c r="D19" s="196"/>
      <c r="E19" s="197"/>
      <c r="F19" s="197"/>
      <c r="G19" s="197"/>
      <c r="H19" s="197"/>
      <c r="I19" s="198"/>
      <c r="J19" s="155"/>
    </row>
    <row r="20" spans="2:10" ht="15.75" customHeight="1" x14ac:dyDescent="0.3">
      <c r="B20" s="153"/>
      <c r="C20" s="157" t="s">
        <v>41</v>
      </c>
      <c r="D20" s="196"/>
      <c r="E20" s="197">
        <f>ENERGÍA!H19</f>
        <v>4761936</v>
      </c>
      <c r="F20" s="197">
        <f>ENERGÍA!I19</f>
        <v>4952413.4400000004</v>
      </c>
      <c r="G20" s="197">
        <f>ENERGÍA!J19</f>
        <v>5150509.9775999989</v>
      </c>
      <c r="H20" s="197">
        <f>ENERGÍA!K19</f>
        <v>5356530.3767039999</v>
      </c>
      <c r="I20" s="197">
        <f>ENERGÍA!L19</f>
        <v>5570791.5917721596</v>
      </c>
      <c r="J20" s="155"/>
    </row>
    <row r="21" spans="2:10" ht="15.75" customHeight="1" x14ac:dyDescent="0.3">
      <c r="B21" s="153"/>
      <c r="C21" s="157" t="s">
        <v>61</v>
      </c>
      <c r="D21" s="196"/>
      <c r="E21" s="197">
        <f>MANTENCIÓN!H15</f>
        <v>1351641.96</v>
      </c>
      <c r="F21" s="197">
        <f>MANTENCIÓN!I15</f>
        <v>1405707.6384000001</v>
      </c>
      <c r="G21" s="197">
        <f>MANTENCIÓN!J15</f>
        <v>1461935.9439360001</v>
      </c>
      <c r="H21" s="197">
        <f>MANTENCIÓN!K15</f>
        <v>1520413.38169344</v>
      </c>
      <c r="I21" s="197">
        <f>MANTENCIÓN!L15</f>
        <v>1581229.9169611777</v>
      </c>
      <c r="J21" s="155"/>
    </row>
    <row r="22" spans="2:10" ht="15.75" customHeight="1" x14ac:dyDescent="0.3">
      <c r="B22" s="153"/>
      <c r="C22" s="157" t="s">
        <v>62</v>
      </c>
      <c r="D22" s="196"/>
      <c r="E22" s="197">
        <f>+'OTROS COSTOS VARIABLES'!H15</f>
        <v>1351641.96</v>
      </c>
      <c r="F22" s="197">
        <f>+'OTROS COSTOS VARIABLES'!I15</f>
        <v>1405707.6384000001</v>
      </c>
      <c r="G22" s="197">
        <f>+'OTROS COSTOS VARIABLES'!J15</f>
        <v>1461935.9439360001</v>
      </c>
      <c r="H22" s="197">
        <f>+'OTROS COSTOS VARIABLES'!K15</f>
        <v>1520413.38169344</v>
      </c>
      <c r="I22" s="197">
        <f>+'OTROS COSTOS VARIABLES'!L15</f>
        <v>1581229.9169611777</v>
      </c>
      <c r="J22" s="155"/>
    </row>
    <row r="23" spans="2:10" ht="15.75" customHeight="1" x14ac:dyDescent="0.3">
      <c r="B23" s="153"/>
      <c r="C23" s="159" t="s">
        <v>63</v>
      </c>
      <c r="D23" s="199">
        <f t="shared" ref="D23:I23" si="0">SUM(D16:D22)</f>
        <v>0</v>
      </c>
      <c r="E23" s="200">
        <f t="shared" si="0"/>
        <v>12871787.760000002</v>
      </c>
      <c r="F23" s="200">
        <f t="shared" si="0"/>
        <v>13386659.270399999</v>
      </c>
      <c r="G23" s="200">
        <f t="shared" si="0"/>
        <v>13922125.641215999</v>
      </c>
      <c r="H23" s="200">
        <f t="shared" si="0"/>
        <v>14479010.666864639</v>
      </c>
      <c r="I23" s="201">
        <f t="shared" si="0"/>
        <v>15058171.093539227</v>
      </c>
      <c r="J23" s="155"/>
    </row>
    <row r="24" spans="2:10" ht="15.75" customHeight="1" x14ac:dyDescent="0.3">
      <c r="B24" s="153"/>
      <c r="C24" s="160"/>
      <c r="D24" s="161"/>
      <c r="E24" s="162"/>
      <c r="F24" s="162"/>
      <c r="G24" s="162"/>
      <c r="H24" s="162"/>
      <c r="I24" s="163"/>
      <c r="J24" s="155"/>
    </row>
    <row r="25" spans="2:10" ht="15.75" customHeight="1" x14ac:dyDescent="0.3">
      <c r="B25" s="153"/>
      <c r="C25" s="160"/>
      <c r="D25" s="161"/>
      <c r="E25" s="162"/>
      <c r="F25" s="162"/>
      <c r="G25" s="162"/>
      <c r="H25" s="162"/>
      <c r="I25" s="163"/>
      <c r="J25" s="155"/>
    </row>
    <row r="26" spans="2:10" ht="15.75" customHeight="1" x14ac:dyDescent="0.3">
      <c r="B26" s="153"/>
      <c r="C26" s="224" t="s">
        <v>64</v>
      </c>
      <c r="D26" s="287"/>
      <c r="E26" s="288"/>
      <c r="F26" s="288"/>
      <c r="G26" s="288"/>
      <c r="H26" s="288"/>
      <c r="I26" s="289"/>
      <c r="J26" s="155"/>
    </row>
    <row r="27" spans="2:10" ht="15.75" customHeight="1" x14ac:dyDescent="0.3">
      <c r="B27" s="153"/>
      <c r="C27" s="164"/>
      <c r="D27" s="196"/>
      <c r="E27" s="196"/>
      <c r="F27" s="196"/>
      <c r="G27" s="196"/>
      <c r="H27" s="196"/>
      <c r="I27" s="202"/>
      <c r="J27" s="155"/>
    </row>
    <row r="28" spans="2:10" ht="15.75" customHeight="1" x14ac:dyDescent="0.3">
      <c r="B28" s="153"/>
      <c r="C28" s="157" t="s">
        <v>65</v>
      </c>
      <c r="D28" s="197">
        <f>'SISTEMA TRANSMISION (INVERS)'!K29</f>
        <v>32900000</v>
      </c>
      <c r="E28" s="196"/>
      <c r="F28" s="196"/>
      <c r="G28" s="196"/>
      <c r="H28" s="196"/>
      <c r="I28" s="202"/>
      <c r="J28" s="155"/>
    </row>
    <row r="29" spans="2:10" ht="15.75" customHeight="1" x14ac:dyDescent="0.3">
      <c r="B29" s="153"/>
      <c r="C29" s="157" t="s">
        <v>66</v>
      </c>
      <c r="D29" s="197">
        <f>'SISTEMA TRANSMISION (INVERS)'!K30</f>
        <v>2000000</v>
      </c>
      <c r="E29" s="196"/>
      <c r="F29" s="196"/>
      <c r="G29" s="196"/>
      <c r="H29" s="196"/>
      <c r="I29" s="202"/>
      <c r="J29" s="155"/>
    </row>
    <row r="30" spans="2:10" ht="15.75" customHeight="1" x14ac:dyDescent="0.3">
      <c r="B30" s="153"/>
      <c r="C30" s="157" t="s">
        <v>67</v>
      </c>
      <c r="D30" s="197">
        <f>'SISTEMA TRANSMISION (INVERS)'!K31</f>
        <v>9000000</v>
      </c>
      <c r="E30" s="196"/>
      <c r="F30" s="196"/>
      <c r="G30" s="196"/>
      <c r="H30" s="196"/>
      <c r="I30" s="202"/>
      <c r="J30" s="155"/>
    </row>
    <row r="31" spans="2:10" ht="15.75" customHeight="1" x14ac:dyDescent="0.3">
      <c r="B31" s="153"/>
      <c r="C31" s="157" t="s">
        <v>68</v>
      </c>
      <c r="D31" s="197">
        <f>SUM(D28:D30)</f>
        <v>43900000</v>
      </c>
      <c r="E31" s="196"/>
      <c r="F31" s="196"/>
      <c r="G31" s="196"/>
      <c r="H31" s="196"/>
      <c r="I31" s="202"/>
      <c r="J31" s="155"/>
    </row>
    <row r="32" spans="2:10" ht="15.75" customHeight="1" x14ac:dyDescent="0.3">
      <c r="B32" s="153"/>
      <c r="C32" s="157" t="s">
        <v>69</v>
      </c>
      <c r="D32" s="197">
        <f>D31*5%</f>
        <v>2195000</v>
      </c>
      <c r="E32" s="196"/>
      <c r="F32" s="196"/>
      <c r="G32" s="196"/>
      <c r="H32" s="196"/>
      <c r="I32" s="202"/>
      <c r="J32" s="155"/>
    </row>
    <row r="33" spans="2:10" ht="15.75" customHeight="1" x14ac:dyDescent="0.3">
      <c r="B33" s="153"/>
      <c r="C33" s="159" t="s">
        <v>70</v>
      </c>
      <c r="D33" s="200">
        <f>SUM(D31:D32)</f>
        <v>46095000</v>
      </c>
      <c r="E33" s="199">
        <f>SUM(E28:E32)</f>
        <v>0</v>
      </c>
      <c r="F33" s="199">
        <f>SUM(F28:F32)</f>
        <v>0</v>
      </c>
      <c r="G33" s="199">
        <f>SUM(G28:G32)</f>
        <v>0</v>
      </c>
      <c r="H33" s="199">
        <f>SUM(H28:H32)</f>
        <v>0</v>
      </c>
      <c r="I33" s="203">
        <f>SUM(I28:I32)</f>
        <v>0</v>
      </c>
      <c r="J33" s="155"/>
    </row>
    <row r="34" spans="2:10" ht="15.75" customHeight="1" thickBot="1" x14ac:dyDescent="0.35">
      <c r="B34" s="153"/>
      <c r="C34" s="225" t="s">
        <v>71</v>
      </c>
      <c r="D34" s="226">
        <f t="shared" ref="D34:I34" si="1">SUM(D23+D33)</f>
        <v>46095000</v>
      </c>
      <c r="E34" s="226">
        <f t="shared" si="1"/>
        <v>12871787.760000002</v>
      </c>
      <c r="F34" s="226">
        <f t="shared" si="1"/>
        <v>13386659.270399999</v>
      </c>
      <c r="G34" s="226">
        <f t="shared" si="1"/>
        <v>13922125.641215999</v>
      </c>
      <c r="H34" s="226">
        <f t="shared" si="1"/>
        <v>14479010.666864639</v>
      </c>
      <c r="I34" s="227">
        <f t="shared" si="1"/>
        <v>15058171.093539227</v>
      </c>
      <c r="J34" s="155"/>
    </row>
    <row r="35" spans="2:10" ht="15.75" customHeight="1" thickBot="1" x14ac:dyDescent="0.35">
      <c r="B35" s="153"/>
      <c r="C35" s="290"/>
      <c r="D35" s="291"/>
      <c r="E35" s="291"/>
      <c r="F35" s="291"/>
      <c r="G35" s="291"/>
      <c r="H35" s="291"/>
      <c r="I35" s="292"/>
      <c r="J35" s="155"/>
    </row>
    <row r="36" spans="2:10" ht="15.75" customHeight="1" thickBot="1" x14ac:dyDescent="0.35">
      <c r="B36" s="153"/>
      <c r="C36" s="228" t="s">
        <v>72</v>
      </c>
      <c r="D36" s="165">
        <f>NPV(D37,E34:I34)+D34</f>
        <v>98559177.683640629</v>
      </c>
      <c r="E36" s="166"/>
      <c r="F36" s="167"/>
      <c r="G36" s="167"/>
      <c r="H36" s="167"/>
      <c r="I36" s="168"/>
      <c r="J36" s="155"/>
    </row>
    <row r="37" spans="2:10" ht="15.75" customHeight="1" thickBot="1" x14ac:dyDescent="0.35">
      <c r="B37" s="153"/>
      <c r="C37" s="229" t="s">
        <v>73</v>
      </c>
      <c r="D37" s="169">
        <v>0.1</v>
      </c>
      <c r="E37" s="170"/>
      <c r="F37" s="171"/>
      <c r="G37" s="171"/>
      <c r="H37" s="171"/>
      <c r="I37" s="172"/>
      <c r="J37" s="155"/>
    </row>
    <row r="38" spans="2:10" ht="15.75" customHeight="1" x14ac:dyDescent="0.3">
      <c r="B38" s="153"/>
      <c r="C38" s="167"/>
      <c r="D38" s="167"/>
      <c r="E38" s="167"/>
      <c r="F38" s="167"/>
      <c r="G38" s="167"/>
      <c r="H38" s="167"/>
      <c r="I38" s="168"/>
      <c r="J38" s="155"/>
    </row>
    <row r="39" spans="2:10" ht="15.75" customHeight="1" x14ac:dyDescent="0.3">
      <c r="B39" s="153"/>
      <c r="C39" s="167"/>
      <c r="D39" s="167"/>
      <c r="E39" s="167"/>
      <c r="F39" s="167"/>
      <c r="G39" s="167"/>
      <c r="H39" s="167"/>
      <c r="I39" s="168"/>
      <c r="J39" s="155"/>
    </row>
    <row r="40" spans="2:10" ht="15.75" customHeight="1" x14ac:dyDescent="0.3">
      <c r="B40" s="149"/>
      <c r="C40" s="173"/>
      <c r="D40" s="174"/>
      <c r="E40" s="174"/>
      <c r="F40" s="174"/>
      <c r="G40" s="174"/>
      <c r="H40" s="174"/>
      <c r="I40" s="174"/>
      <c r="J40" s="151"/>
    </row>
    <row r="41" spans="2:10" ht="15.75" customHeight="1" x14ac:dyDescent="0.3">
      <c r="B41" s="175"/>
      <c r="C41" s="176"/>
      <c r="D41" s="176"/>
      <c r="E41" s="176"/>
      <c r="F41" s="176"/>
      <c r="G41" s="176"/>
      <c r="H41" s="176"/>
      <c r="I41" s="176"/>
      <c r="J41" s="177"/>
    </row>
    <row r="42" spans="2:10" ht="15.75" customHeight="1" thickBot="1" x14ac:dyDescent="0.35"/>
    <row r="43" spans="2:10" ht="15.75" customHeight="1" x14ac:dyDescent="0.3">
      <c r="C43" s="72" t="s">
        <v>121</v>
      </c>
    </row>
    <row r="44" spans="2:10" ht="15.75" customHeight="1" x14ac:dyDescent="0.3"/>
    <row r="45" spans="2:10" ht="15.75" customHeight="1" x14ac:dyDescent="0.3"/>
    <row r="46" spans="2:10" ht="15.75" customHeight="1" x14ac:dyDescent="0.3"/>
    <row r="47" spans="2:10" ht="15.75" customHeight="1" x14ac:dyDescent="0.3"/>
    <row r="48" spans="2:10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</sheetData>
  <mergeCells count="11">
    <mergeCell ref="C4:I4"/>
    <mergeCell ref="C3:I3"/>
    <mergeCell ref="D9:F9"/>
    <mergeCell ref="D8:H8"/>
    <mergeCell ref="D7:G7"/>
    <mergeCell ref="D10:F10"/>
    <mergeCell ref="D11:F11"/>
    <mergeCell ref="D26:I26"/>
    <mergeCell ref="C35:I35"/>
    <mergeCell ref="C5:I5"/>
    <mergeCell ref="C13:I13"/>
  </mergeCells>
  <printOptions horizontalCentered="1" verticalCentered="1"/>
  <pageMargins left="1" right="1" top="1" bottom="1" header="0" footer="0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J53"/>
  <sheetViews>
    <sheetView zoomScaleNormal="100" workbookViewId="0">
      <selection activeCell="C53" sqref="C53"/>
    </sheetView>
  </sheetViews>
  <sheetFormatPr baseColWidth="10" defaultColWidth="10.58203125" defaultRowHeight="13" x14ac:dyDescent="0.3"/>
  <cols>
    <col min="1" max="2" width="10.58203125" style="1"/>
    <col min="3" max="3" width="41.83203125" style="1" bestFit="1" customWidth="1"/>
    <col min="4" max="4" width="13.75" style="1" bestFit="1" customWidth="1"/>
    <col min="5" max="8" width="13.58203125" style="1" bestFit="1" customWidth="1"/>
    <col min="9" max="9" width="13.5" style="1" bestFit="1" customWidth="1"/>
    <col min="10" max="16384" width="10.58203125" style="1"/>
  </cols>
  <sheetData>
    <row r="1" spans="2:10" x14ac:dyDescent="0.3">
      <c r="C1" s="72" t="s">
        <v>121</v>
      </c>
    </row>
    <row r="2" spans="2:10" ht="13.5" thickBot="1" x14ac:dyDescent="0.35">
      <c r="C2" s="244"/>
    </row>
    <row r="3" spans="2:10" ht="15.75" customHeight="1" x14ac:dyDescent="0.3">
      <c r="B3" s="145"/>
      <c r="C3" s="296" t="s">
        <v>87</v>
      </c>
      <c r="D3" s="297"/>
      <c r="E3" s="297"/>
      <c r="F3" s="297"/>
      <c r="G3" s="297"/>
      <c r="H3" s="297"/>
      <c r="I3" s="298"/>
      <c r="J3" s="146"/>
    </row>
    <row r="4" spans="2:10" ht="15.75" customHeight="1" x14ac:dyDescent="0.3">
      <c r="B4" s="147"/>
      <c r="C4" s="293" t="s">
        <v>88</v>
      </c>
      <c r="D4" s="268"/>
      <c r="E4" s="268"/>
      <c r="F4" s="268"/>
      <c r="G4" s="268"/>
      <c r="H4" s="268"/>
      <c r="I4" s="269"/>
      <c r="J4" s="148"/>
    </row>
    <row r="5" spans="2:10" ht="15.75" customHeight="1" x14ac:dyDescent="0.3">
      <c r="B5" s="147"/>
      <c r="C5" s="293" t="s">
        <v>89</v>
      </c>
      <c r="D5" s="268"/>
      <c r="E5" s="268"/>
      <c r="F5" s="268"/>
      <c r="G5" s="268"/>
      <c r="H5" s="268"/>
      <c r="I5" s="269"/>
      <c r="J5" s="148"/>
    </row>
    <row r="6" spans="2:10" ht="15.75" customHeight="1" thickBot="1" x14ac:dyDescent="0.35">
      <c r="B6" s="149"/>
      <c r="C6" s="150"/>
      <c r="D6" s="150"/>
      <c r="E6" s="150"/>
      <c r="F6" s="150"/>
      <c r="G6" s="150"/>
      <c r="H6" s="150"/>
      <c r="I6" s="150"/>
      <c r="J6" s="151"/>
    </row>
    <row r="7" spans="2:10" ht="15.75" customHeight="1" thickBot="1" x14ac:dyDescent="0.35">
      <c r="B7" s="149"/>
      <c r="C7" s="150" t="s">
        <v>7</v>
      </c>
      <c r="D7" s="261" t="str">
        <f>'SISTEMA TRANSMISION (INVERS)'!D7</f>
        <v>Indicar Zona de Postulación; [Local Comunitario, Local, Regional]</v>
      </c>
      <c r="E7" s="250"/>
      <c r="F7" s="250"/>
      <c r="G7" s="251"/>
      <c r="H7" s="150"/>
      <c r="I7" s="150"/>
      <c r="J7" s="151"/>
    </row>
    <row r="8" spans="2:10" ht="15.75" customHeight="1" x14ac:dyDescent="0.3">
      <c r="B8" s="149"/>
      <c r="C8" s="150" t="s">
        <v>9</v>
      </c>
      <c r="D8" s="302" t="str">
        <f>'SISTEMA TRANSMISION (INVERS)'!D8</f>
        <v>Indicar Nombre de empresa</v>
      </c>
      <c r="E8" s="303"/>
      <c r="F8" s="303"/>
      <c r="G8" s="303"/>
      <c r="H8" s="304"/>
      <c r="I8" s="150"/>
      <c r="J8" s="151"/>
    </row>
    <row r="9" spans="2:10" ht="15.75" customHeight="1" x14ac:dyDescent="0.3">
      <c r="B9" s="149"/>
      <c r="C9" s="150" t="str">
        <f>HOUSING!C9</f>
        <v>POTENCIA DE TX</v>
      </c>
      <c r="D9" s="286" t="str">
        <f>HOUSING!D9</f>
        <v>Indicar Potencia en Watts [W]</v>
      </c>
      <c r="E9" s="268"/>
      <c r="F9" s="269"/>
      <c r="G9" s="150"/>
      <c r="H9" s="150"/>
      <c r="I9" s="150"/>
      <c r="J9" s="151"/>
    </row>
    <row r="10" spans="2:10" ht="15.75" customHeight="1" x14ac:dyDescent="0.3">
      <c r="B10" s="149"/>
      <c r="C10" s="150"/>
      <c r="D10" s="286"/>
      <c r="E10" s="268"/>
      <c r="F10" s="269"/>
      <c r="G10" s="152"/>
      <c r="H10" s="152"/>
      <c r="I10" s="152"/>
      <c r="J10" s="151"/>
    </row>
    <row r="11" spans="2:10" ht="15.75" customHeight="1" x14ac:dyDescent="0.3">
      <c r="B11" s="149"/>
      <c r="C11" s="28"/>
      <c r="D11" s="286"/>
      <c r="E11" s="268"/>
      <c r="F11" s="269"/>
      <c r="G11" s="143"/>
      <c r="H11" s="143"/>
      <c r="I11" s="143"/>
      <c r="J11" s="151"/>
    </row>
    <row r="12" spans="2:10" ht="15.75" customHeight="1" thickBot="1" x14ac:dyDescent="0.35">
      <c r="B12" s="153"/>
      <c r="C12" s="28"/>
      <c r="D12" s="142"/>
      <c r="E12" s="142"/>
      <c r="F12" s="143"/>
      <c r="G12" s="143"/>
      <c r="H12" s="143"/>
      <c r="I12" s="143"/>
      <c r="J12" s="154"/>
    </row>
    <row r="13" spans="2:10" ht="15.75" customHeight="1" x14ac:dyDescent="0.3">
      <c r="B13" s="153"/>
      <c r="C13" s="294" t="s">
        <v>85</v>
      </c>
      <c r="D13" s="253"/>
      <c r="E13" s="253"/>
      <c r="F13" s="253"/>
      <c r="G13" s="253"/>
      <c r="H13" s="253"/>
      <c r="I13" s="295"/>
      <c r="J13" s="154"/>
    </row>
    <row r="14" spans="2:10" ht="15.75" customHeight="1" x14ac:dyDescent="0.3">
      <c r="B14" s="153"/>
      <c r="C14" s="230" t="s">
        <v>51</v>
      </c>
      <c r="D14" s="231" t="s">
        <v>52</v>
      </c>
      <c r="E14" s="231" t="s">
        <v>53</v>
      </c>
      <c r="F14" s="231" t="s">
        <v>54</v>
      </c>
      <c r="G14" s="231" t="s">
        <v>55</v>
      </c>
      <c r="H14" s="231" t="s">
        <v>56</v>
      </c>
      <c r="I14" s="232" t="s">
        <v>57</v>
      </c>
      <c r="J14" s="155"/>
    </row>
    <row r="15" spans="2:10" ht="15.75" customHeight="1" x14ac:dyDescent="0.3">
      <c r="B15" s="153"/>
      <c r="C15" s="178" t="s">
        <v>76</v>
      </c>
      <c r="D15" s="204"/>
      <c r="E15" s="204"/>
      <c r="F15" s="204"/>
      <c r="G15" s="204"/>
      <c r="H15" s="204"/>
      <c r="I15" s="204"/>
      <c r="J15" s="155"/>
    </row>
    <row r="16" spans="2:10" ht="15.75" customHeight="1" x14ac:dyDescent="0.3">
      <c r="B16" s="153"/>
      <c r="C16" s="179" t="s">
        <v>93</v>
      </c>
      <c r="D16" s="205"/>
      <c r="E16" s="206">
        <v>5000000</v>
      </c>
      <c r="F16" s="206">
        <f>+E16*1.04</f>
        <v>5200000</v>
      </c>
      <c r="G16" s="206">
        <f t="shared" ref="G16:I16" si="0">+F16*1.04</f>
        <v>5408000</v>
      </c>
      <c r="H16" s="206">
        <f t="shared" si="0"/>
        <v>5624320</v>
      </c>
      <c r="I16" s="206">
        <f t="shared" si="0"/>
        <v>5849292.7999999998</v>
      </c>
      <c r="J16" s="91"/>
    </row>
    <row r="17" spans="2:10" ht="15.75" customHeight="1" x14ac:dyDescent="0.3">
      <c r="B17" s="153"/>
      <c r="C17" s="180" t="s">
        <v>77</v>
      </c>
      <c r="D17" s="204"/>
      <c r="E17" s="206"/>
      <c r="F17" s="206"/>
      <c r="G17" s="206"/>
      <c r="H17" s="206"/>
      <c r="I17" s="206"/>
      <c r="J17" s="155"/>
    </row>
    <row r="18" spans="2:10" ht="15.75" customHeight="1" x14ac:dyDescent="0.3">
      <c r="B18" s="153"/>
      <c r="C18" s="179" t="s">
        <v>78</v>
      </c>
      <c r="D18" s="204"/>
      <c r="E18" s="206">
        <f>SUM(E16:E17)</f>
        <v>5000000</v>
      </c>
      <c r="F18" s="206">
        <f t="shared" ref="F18:I18" si="1">SUM(F16:F17)</f>
        <v>5200000</v>
      </c>
      <c r="G18" s="206">
        <f t="shared" si="1"/>
        <v>5408000</v>
      </c>
      <c r="H18" s="206">
        <f t="shared" si="1"/>
        <v>5624320</v>
      </c>
      <c r="I18" s="206">
        <f t="shared" si="1"/>
        <v>5849292.7999999998</v>
      </c>
      <c r="J18" s="155"/>
    </row>
    <row r="19" spans="2:10" ht="15.75" customHeight="1" x14ac:dyDescent="0.3">
      <c r="B19" s="153"/>
      <c r="C19" s="181"/>
      <c r="D19" s="204"/>
      <c r="E19" s="205"/>
      <c r="F19" s="205"/>
      <c r="G19" s="205"/>
      <c r="H19" s="205"/>
      <c r="I19" s="205"/>
      <c r="J19" s="155"/>
    </row>
    <row r="20" spans="2:10" ht="15.75" customHeight="1" x14ac:dyDescent="0.3">
      <c r="B20" s="153"/>
      <c r="C20" s="156" t="s">
        <v>58</v>
      </c>
      <c r="D20" s="193"/>
      <c r="E20" s="194"/>
      <c r="F20" s="194"/>
      <c r="G20" s="194"/>
      <c r="H20" s="194"/>
      <c r="I20" s="195"/>
      <c r="J20" s="155"/>
    </row>
    <row r="21" spans="2:10" ht="15.75" customHeight="1" x14ac:dyDescent="0.3">
      <c r="B21" s="153"/>
      <c r="C21" s="157" t="s">
        <v>5</v>
      </c>
      <c r="D21" s="196"/>
      <c r="E21" s="197">
        <f>HOUSING!H15</f>
        <v>4505473.2</v>
      </c>
      <c r="F21" s="197">
        <f>HOUSING!I15</f>
        <v>4685692.1280000005</v>
      </c>
      <c r="G21" s="197">
        <f>HOUSING!J15</f>
        <v>4873119.8131200001</v>
      </c>
      <c r="H21" s="197">
        <f>HOUSING!K15</f>
        <v>5068044.6056447998</v>
      </c>
      <c r="I21" s="197">
        <f>HOUSING!L15</f>
        <v>5270766.3898705915</v>
      </c>
      <c r="J21" s="155"/>
    </row>
    <row r="22" spans="2:10" ht="15.75" customHeight="1" x14ac:dyDescent="0.3">
      <c r="B22" s="153"/>
      <c r="C22" s="157" t="s">
        <v>4</v>
      </c>
      <c r="D22" s="196"/>
      <c r="E22" s="197">
        <f>SEGURIDAD!H15</f>
        <v>901094.64</v>
      </c>
      <c r="F22" s="197">
        <f>SEGURIDAD!I15</f>
        <v>937138.42559999996</v>
      </c>
      <c r="G22" s="197">
        <f>SEGURIDAD!J15</f>
        <v>974623.96262399992</v>
      </c>
      <c r="H22" s="197">
        <f>SEGURIDAD!K15</f>
        <v>1013608.9211289599</v>
      </c>
      <c r="I22" s="197">
        <f>SEGURIDAD!L15</f>
        <v>1054153.2779741182</v>
      </c>
      <c r="J22" s="155"/>
    </row>
    <row r="23" spans="2:10" ht="15.75" customHeight="1" x14ac:dyDescent="0.3">
      <c r="B23" s="153"/>
      <c r="C23" s="157" t="s">
        <v>59</v>
      </c>
      <c r="D23" s="196"/>
      <c r="E23" s="197">
        <f>+'OTROS COSTOS VARIABLES'!H15</f>
        <v>1351641.96</v>
      </c>
      <c r="F23" s="197">
        <f>+'OTROS COSTOS VARIABLES'!I15</f>
        <v>1405707.6384000001</v>
      </c>
      <c r="G23" s="197">
        <f>+'OTROS COSTOS VARIABLES'!J15</f>
        <v>1461935.9439360001</v>
      </c>
      <c r="H23" s="197">
        <f>+'OTROS COSTOS VARIABLES'!K15</f>
        <v>1520413.38169344</v>
      </c>
      <c r="I23" s="197">
        <f>+'OTROS COSTOS VARIABLES'!L15</f>
        <v>1581229.9169611777</v>
      </c>
      <c r="J23" s="155"/>
    </row>
    <row r="24" spans="2:10" ht="15.75" customHeight="1" x14ac:dyDescent="0.3">
      <c r="B24" s="153"/>
      <c r="C24" s="158" t="s">
        <v>60</v>
      </c>
      <c r="D24" s="196"/>
      <c r="E24" s="197"/>
      <c r="F24" s="197"/>
      <c r="G24" s="197"/>
      <c r="H24" s="197"/>
      <c r="I24" s="198"/>
      <c r="J24" s="155"/>
    </row>
    <row r="25" spans="2:10" ht="15.75" customHeight="1" x14ac:dyDescent="0.3">
      <c r="B25" s="153"/>
      <c r="C25" s="157" t="s">
        <v>41</v>
      </c>
      <c r="D25" s="196"/>
      <c r="E25" s="197">
        <f>ENERGÍA!H19</f>
        <v>4761936</v>
      </c>
      <c r="F25" s="197">
        <f>ENERGÍA!I19</f>
        <v>4952413.4400000004</v>
      </c>
      <c r="G25" s="197">
        <f>ENERGÍA!J19</f>
        <v>5150509.9775999989</v>
      </c>
      <c r="H25" s="197">
        <f>ENERGÍA!K19</f>
        <v>5356530.3767039999</v>
      </c>
      <c r="I25" s="197">
        <f>ENERGÍA!L19</f>
        <v>5570791.5917721596</v>
      </c>
      <c r="J25" s="155"/>
    </row>
    <row r="26" spans="2:10" ht="15.75" customHeight="1" x14ac:dyDescent="0.3">
      <c r="B26" s="153"/>
      <c r="C26" s="157" t="s">
        <v>61</v>
      </c>
      <c r="D26" s="196"/>
      <c r="E26" s="197">
        <f>MANTENCIÓN!H15</f>
        <v>1351641.96</v>
      </c>
      <c r="F26" s="197">
        <f>MANTENCIÓN!I15</f>
        <v>1405707.6384000001</v>
      </c>
      <c r="G26" s="197">
        <f>MANTENCIÓN!J15</f>
        <v>1461935.9439360001</v>
      </c>
      <c r="H26" s="197">
        <f>MANTENCIÓN!K15</f>
        <v>1520413.38169344</v>
      </c>
      <c r="I26" s="197">
        <f>MANTENCIÓN!L15</f>
        <v>1581229.9169611777</v>
      </c>
      <c r="J26" s="155"/>
    </row>
    <row r="27" spans="2:10" ht="15.75" customHeight="1" x14ac:dyDescent="0.3">
      <c r="B27" s="153"/>
      <c r="C27" s="157" t="s">
        <v>62</v>
      </c>
      <c r="D27" s="196"/>
      <c r="E27" s="197"/>
      <c r="F27" s="197"/>
      <c r="G27" s="197"/>
      <c r="H27" s="197"/>
      <c r="I27" s="198"/>
      <c r="J27" s="155"/>
    </row>
    <row r="28" spans="2:10" ht="15.75" customHeight="1" x14ac:dyDescent="0.3">
      <c r="B28" s="153"/>
      <c r="C28" s="159" t="s">
        <v>63</v>
      </c>
      <c r="D28" s="199">
        <f t="shared" ref="D28:I28" si="2">SUM(D21:D27)</f>
        <v>0</v>
      </c>
      <c r="E28" s="200">
        <f t="shared" si="2"/>
        <v>12871787.760000002</v>
      </c>
      <c r="F28" s="200">
        <f t="shared" si="2"/>
        <v>13386659.270399999</v>
      </c>
      <c r="G28" s="200">
        <f t="shared" si="2"/>
        <v>13922125.641215999</v>
      </c>
      <c r="H28" s="200">
        <f t="shared" si="2"/>
        <v>14479010.666864639</v>
      </c>
      <c r="I28" s="201">
        <f t="shared" si="2"/>
        <v>15058171.093539225</v>
      </c>
      <c r="J28" s="155"/>
    </row>
    <row r="29" spans="2:10" ht="15.75" customHeight="1" x14ac:dyDescent="0.3">
      <c r="B29" s="153"/>
      <c r="C29" s="224" t="s">
        <v>64</v>
      </c>
      <c r="D29" s="287"/>
      <c r="E29" s="288"/>
      <c r="F29" s="288"/>
      <c r="G29" s="288"/>
      <c r="H29" s="288"/>
      <c r="I29" s="289"/>
      <c r="J29" s="155"/>
    </row>
    <row r="30" spans="2:10" ht="15.75" customHeight="1" x14ac:dyDescent="0.3">
      <c r="B30" s="153"/>
      <c r="C30" s="164"/>
      <c r="D30" s="196"/>
      <c r="E30" s="196"/>
      <c r="F30" s="196"/>
      <c r="G30" s="196"/>
      <c r="H30" s="196"/>
      <c r="I30" s="202"/>
      <c r="J30" s="155"/>
    </row>
    <row r="31" spans="2:10" ht="15.75" customHeight="1" x14ac:dyDescent="0.3">
      <c r="B31" s="153"/>
      <c r="C31" s="157" t="s">
        <v>65</v>
      </c>
      <c r="D31" s="197">
        <f>'SISTEMA TRANSMISION (INVERS)'!K29</f>
        <v>32900000</v>
      </c>
      <c r="E31" s="196"/>
      <c r="F31" s="196"/>
      <c r="G31" s="196"/>
      <c r="H31" s="196"/>
      <c r="I31" s="202"/>
      <c r="J31" s="155"/>
    </row>
    <row r="32" spans="2:10" ht="15.75" customHeight="1" x14ac:dyDescent="0.3">
      <c r="B32" s="153"/>
      <c r="C32" s="157" t="s">
        <v>66</v>
      </c>
      <c r="D32" s="197">
        <f>'SISTEMA TRANSMISION (INVERS)'!K30</f>
        <v>2000000</v>
      </c>
      <c r="E32" s="196"/>
      <c r="F32" s="196"/>
      <c r="G32" s="196"/>
      <c r="H32" s="196"/>
      <c r="I32" s="202"/>
      <c r="J32" s="155"/>
    </row>
    <row r="33" spans="2:10" ht="15.75" customHeight="1" x14ac:dyDescent="0.3">
      <c r="B33" s="153"/>
      <c r="C33" s="157" t="s">
        <v>67</v>
      </c>
      <c r="D33" s="197">
        <f>'SISTEMA TRANSMISION (INVERS)'!K31</f>
        <v>9000000</v>
      </c>
      <c r="E33" s="196"/>
      <c r="F33" s="196"/>
      <c r="G33" s="196"/>
      <c r="H33" s="196"/>
      <c r="I33" s="202"/>
      <c r="J33" s="155"/>
    </row>
    <row r="34" spans="2:10" ht="15.75" customHeight="1" x14ac:dyDescent="0.3">
      <c r="B34" s="153"/>
      <c r="C34" s="157" t="s">
        <v>68</v>
      </c>
      <c r="D34" s="197">
        <f>SUM(D31:D33)</f>
        <v>43900000</v>
      </c>
      <c r="E34" s="196"/>
      <c r="F34" s="196"/>
      <c r="G34" s="196"/>
      <c r="H34" s="196"/>
      <c r="I34" s="202"/>
      <c r="J34" s="155"/>
    </row>
    <row r="35" spans="2:10" ht="15.75" customHeight="1" x14ac:dyDescent="0.3">
      <c r="B35" s="153"/>
      <c r="C35" s="157" t="s">
        <v>69</v>
      </c>
      <c r="D35" s="197">
        <f>D34*5%</f>
        <v>2195000</v>
      </c>
      <c r="E35" s="196"/>
      <c r="F35" s="196"/>
      <c r="G35" s="196"/>
      <c r="H35" s="196"/>
      <c r="I35" s="202"/>
      <c r="J35" s="155"/>
    </row>
    <row r="36" spans="2:10" ht="15.75" customHeight="1" x14ac:dyDescent="0.3">
      <c r="B36" s="153"/>
      <c r="C36" s="159" t="s">
        <v>70</v>
      </c>
      <c r="D36" s="200">
        <f>SUM(D34:D35)</f>
        <v>46095000</v>
      </c>
      <c r="E36" s="199">
        <f>SUM(E31:E35)</f>
        <v>0</v>
      </c>
      <c r="F36" s="199">
        <f>SUM(F31:F35)</f>
        <v>0</v>
      </c>
      <c r="G36" s="199">
        <f>SUM(G31:G35)</f>
        <v>0</v>
      </c>
      <c r="H36" s="199">
        <f>SUM(H31:H35)</f>
        <v>0</v>
      </c>
      <c r="I36" s="203">
        <f>SUM(I31:I35)</f>
        <v>0</v>
      </c>
      <c r="J36" s="155"/>
    </row>
    <row r="37" spans="2:10" ht="15.75" customHeight="1" x14ac:dyDescent="0.3">
      <c r="B37" s="153"/>
      <c r="C37" s="182" t="s">
        <v>81</v>
      </c>
      <c r="D37" s="207"/>
      <c r="E37" s="208">
        <f>$D$36/4</f>
        <v>11523750</v>
      </c>
      <c r="F37" s="208">
        <f t="shared" ref="F37:H37" si="3">$D$36/4</f>
        <v>11523750</v>
      </c>
      <c r="G37" s="208">
        <f t="shared" si="3"/>
        <v>11523750</v>
      </c>
      <c r="H37" s="208">
        <f t="shared" si="3"/>
        <v>11523750</v>
      </c>
      <c r="I37" s="209">
        <v>0</v>
      </c>
      <c r="J37" s="155"/>
    </row>
    <row r="38" spans="2:10" ht="15.75" customHeight="1" x14ac:dyDescent="0.3">
      <c r="B38" s="153"/>
      <c r="C38" s="183"/>
      <c r="D38" s="184"/>
      <c r="E38" s="185"/>
      <c r="F38" s="185"/>
      <c r="G38" s="185"/>
      <c r="H38" s="185"/>
      <c r="I38" s="186"/>
      <c r="J38" s="155"/>
    </row>
    <row r="39" spans="2:10" ht="15.75" customHeight="1" x14ac:dyDescent="0.3">
      <c r="B39" s="153"/>
      <c r="C39" s="233" t="s">
        <v>71</v>
      </c>
      <c r="D39" s="234">
        <f>SUM(D28+D36)</f>
        <v>46095000</v>
      </c>
      <c r="E39" s="234">
        <f>SUM(E28+E36)+E37</f>
        <v>24395537.760000002</v>
      </c>
      <c r="F39" s="234">
        <f>SUM(F28+F36)+F37</f>
        <v>24910409.270399999</v>
      </c>
      <c r="G39" s="234">
        <f>SUM(G28+G36)+G37</f>
        <v>25445875.641215999</v>
      </c>
      <c r="H39" s="234">
        <f>SUM(H28+H36)+H37</f>
        <v>26002760.666864641</v>
      </c>
      <c r="I39" s="235">
        <f>SUM(I28+I36)</f>
        <v>15058171.093539225</v>
      </c>
      <c r="J39" s="155"/>
    </row>
    <row r="40" spans="2:10" s="11" customFormat="1" ht="15.75" customHeight="1" x14ac:dyDescent="0.3">
      <c r="B40" s="187"/>
      <c r="C40" s="179" t="s">
        <v>80</v>
      </c>
      <c r="D40" s="210">
        <f>D39*-1</f>
        <v>-46095000</v>
      </c>
      <c r="E40" s="210">
        <f>E18-E39</f>
        <v>-19395537.760000002</v>
      </c>
      <c r="F40" s="210">
        <f>F18-F39</f>
        <v>-19710409.270399999</v>
      </c>
      <c r="G40" s="210">
        <f>G18-G39</f>
        <v>-20037875.641215999</v>
      </c>
      <c r="H40" s="210">
        <f>H18-H39</f>
        <v>-20378440.666864641</v>
      </c>
      <c r="I40" s="210">
        <f>I18-I39</f>
        <v>-9208878.2935392261</v>
      </c>
      <c r="J40" s="91"/>
    </row>
    <row r="41" spans="2:10" s="11" customFormat="1" ht="15.75" customHeight="1" x14ac:dyDescent="0.3">
      <c r="B41" s="187"/>
      <c r="C41" s="179" t="s">
        <v>82</v>
      </c>
      <c r="D41" s="210">
        <f>0</f>
        <v>0</v>
      </c>
      <c r="E41" s="210">
        <f>0</f>
        <v>0</v>
      </c>
      <c r="F41" s="210">
        <f>0</f>
        <v>0</v>
      </c>
      <c r="G41" s="210">
        <f>0</f>
        <v>0</v>
      </c>
      <c r="H41" s="210">
        <f>0</f>
        <v>0</v>
      </c>
      <c r="I41" s="210">
        <f>0</f>
        <v>0</v>
      </c>
      <c r="J41" s="91"/>
    </row>
    <row r="42" spans="2:10" s="11" customFormat="1" ht="15.75" customHeight="1" x14ac:dyDescent="0.3">
      <c r="B42" s="187"/>
      <c r="C42" s="179" t="s">
        <v>84</v>
      </c>
      <c r="D42" s="210">
        <f>D37</f>
        <v>0</v>
      </c>
      <c r="E42" s="210">
        <f>E37</f>
        <v>11523750</v>
      </c>
      <c r="F42" s="210">
        <f t="shared" ref="F42:I42" si="4">F37</f>
        <v>11523750</v>
      </c>
      <c r="G42" s="210">
        <f t="shared" si="4"/>
        <v>11523750</v>
      </c>
      <c r="H42" s="210">
        <f t="shared" si="4"/>
        <v>11523750</v>
      </c>
      <c r="I42" s="210">
        <f t="shared" si="4"/>
        <v>0</v>
      </c>
      <c r="J42" s="91"/>
    </row>
    <row r="43" spans="2:10" s="11" customFormat="1" ht="15.75" customHeight="1" x14ac:dyDescent="0.3">
      <c r="B43" s="187"/>
      <c r="C43" s="179" t="s">
        <v>83</v>
      </c>
      <c r="D43" s="210">
        <f>SUM(D40:D42)</f>
        <v>-46095000</v>
      </c>
      <c r="E43" s="210">
        <f t="shared" ref="E43:I43" si="5">SUM(E40:E42)</f>
        <v>-7871787.7600000016</v>
      </c>
      <c r="F43" s="210">
        <f t="shared" si="5"/>
        <v>-8186659.2703999989</v>
      </c>
      <c r="G43" s="210">
        <f t="shared" si="5"/>
        <v>-8514125.6412159987</v>
      </c>
      <c r="H43" s="210">
        <f t="shared" si="5"/>
        <v>-8854690.666864641</v>
      </c>
      <c r="I43" s="210">
        <f t="shared" si="5"/>
        <v>-9208878.2935392261</v>
      </c>
      <c r="J43" s="91"/>
    </row>
    <row r="44" spans="2:10" s="11" customFormat="1" ht="15.75" customHeight="1" x14ac:dyDescent="0.3">
      <c r="B44" s="187"/>
      <c r="C44" s="179"/>
      <c r="D44" s="210"/>
      <c r="E44" s="210"/>
      <c r="F44" s="210"/>
      <c r="G44" s="210"/>
      <c r="H44" s="210"/>
      <c r="I44" s="210"/>
      <c r="J44" s="91"/>
    </row>
    <row r="45" spans="2:10" ht="15.75" customHeight="1" thickBot="1" x14ac:dyDescent="0.35">
      <c r="B45" s="153"/>
      <c r="C45" s="290"/>
      <c r="D45" s="291"/>
      <c r="E45" s="291"/>
      <c r="F45" s="291"/>
      <c r="G45" s="291"/>
      <c r="H45" s="291"/>
      <c r="I45" s="292"/>
      <c r="J45" s="155"/>
    </row>
    <row r="46" spans="2:10" ht="15.75" customHeight="1" x14ac:dyDescent="0.3">
      <c r="B46" s="153"/>
      <c r="C46" s="236" t="s">
        <v>79</v>
      </c>
      <c r="D46" s="188">
        <f>NPV(D47,E43:I43)+D43</f>
        <v>-78179655.172138065</v>
      </c>
      <c r="E46" s="166"/>
      <c r="F46" s="167"/>
      <c r="G46" s="167"/>
      <c r="H46" s="167"/>
      <c r="I46" s="168"/>
      <c r="J46" s="155"/>
    </row>
    <row r="47" spans="2:10" ht="15.75" customHeight="1" x14ac:dyDescent="0.3">
      <c r="B47" s="153"/>
      <c r="C47" s="237" t="s">
        <v>73</v>
      </c>
      <c r="D47" s="189">
        <f>+'VAC DEL PROYECTO'!D37</f>
        <v>0.1</v>
      </c>
      <c r="E47" s="190"/>
      <c r="F47" s="171"/>
      <c r="G47" s="171"/>
      <c r="H47" s="171"/>
      <c r="I47" s="172"/>
      <c r="J47" s="155"/>
    </row>
    <row r="48" spans="2:10" ht="15.75" customHeight="1" x14ac:dyDescent="0.3">
      <c r="B48" s="153"/>
      <c r="C48" s="237" t="s">
        <v>74</v>
      </c>
      <c r="D48" s="191">
        <v>58900000</v>
      </c>
      <c r="E48" s="166"/>
      <c r="F48" s="167"/>
      <c r="G48" s="167"/>
      <c r="H48" s="167"/>
      <c r="I48" s="168"/>
      <c r="J48" s="155"/>
    </row>
    <row r="49" spans="2:10" ht="15.75" customHeight="1" thickBot="1" x14ac:dyDescent="0.35">
      <c r="B49" s="153"/>
      <c r="C49" s="221" t="s">
        <v>75</v>
      </c>
      <c r="D49" s="192">
        <f>D48*80%</f>
        <v>47120000</v>
      </c>
      <c r="E49" s="166"/>
      <c r="F49" s="167"/>
      <c r="G49" s="167"/>
      <c r="H49" s="167"/>
      <c r="I49" s="168"/>
      <c r="J49" s="155"/>
    </row>
    <row r="50" spans="2:10" ht="15.75" customHeight="1" x14ac:dyDescent="0.3">
      <c r="B50" s="149"/>
      <c r="C50" s="173"/>
      <c r="D50" s="174"/>
      <c r="E50" s="174"/>
      <c r="F50" s="174"/>
      <c r="G50" s="174"/>
      <c r="H50" s="174"/>
      <c r="I50" s="174"/>
      <c r="J50" s="151"/>
    </row>
    <row r="51" spans="2:10" ht="15.75" customHeight="1" thickBot="1" x14ac:dyDescent="0.35">
      <c r="B51" s="175"/>
      <c r="C51" s="176"/>
      <c r="D51" s="176"/>
      <c r="E51" s="176"/>
      <c r="F51" s="176"/>
      <c r="G51" s="176"/>
      <c r="H51" s="176"/>
      <c r="I51" s="176"/>
      <c r="J51" s="177"/>
    </row>
    <row r="52" spans="2:10" ht="15.75" customHeight="1" thickBot="1" x14ac:dyDescent="0.35"/>
    <row r="53" spans="2:10" x14ac:dyDescent="0.3">
      <c r="C53" s="72" t="s">
        <v>121</v>
      </c>
    </row>
  </sheetData>
  <mergeCells count="11">
    <mergeCell ref="D9:F9"/>
    <mergeCell ref="C3:I3"/>
    <mergeCell ref="C4:I4"/>
    <mergeCell ref="C5:I5"/>
    <mergeCell ref="D8:H8"/>
    <mergeCell ref="D7:G7"/>
    <mergeCell ref="D10:F10"/>
    <mergeCell ref="D11:F11"/>
    <mergeCell ref="C13:I13"/>
    <mergeCell ref="D29:I29"/>
    <mergeCell ref="C45:I4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INDICADORES</vt:lpstr>
      <vt:lpstr>SISTEMA TRANSMISION (INVERS)</vt:lpstr>
      <vt:lpstr>HOUSING</vt:lpstr>
      <vt:lpstr>SEGURIDAD</vt:lpstr>
      <vt:lpstr>ENERGÍA</vt:lpstr>
      <vt:lpstr>MANTENCIÓN</vt:lpstr>
      <vt:lpstr>OTROS COSTOS VARIABLES</vt:lpstr>
      <vt:lpstr>VAC DEL PROYECTO</vt:lpstr>
      <vt:lpstr>VAN DEL PROYECTO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Doris Pinto Manquenahuel</dc:creator>
  <cp:lastModifiedBy>Jose Luis Sandoval Quiroz</cp:lastModifiedBy>
  <dcterms:created xsi:type="dcterms:W3CDTF">2023-12-02T02:54:15Z</dcterms:created>
  <dcterms:modified xsi:type="dcterms:W3CDTF">2024-06-28T19:17:29Z</dcterms:modified>
</cp:coreProperties>
</file>